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0" windowWidth="5940" windowHeight="6420" tabRatio="759" activeTab="1"/>
  </bookViews>
  <sheets>
    <sheet name="ПТНЗ" sheetId="1" r:id="rId1"/>
    <sheet name="Діагр. &quot;Рівень діяльності ПТНЗ&quot;" sheetId="3" r:id="rId2"/>
    <sheet name="Діаграма &quot;Фактори ПТНЗ&quot;" sheetId="2" state="hidden" r:id="rId3"/>
    <sheet name="Лист1" sheetId="4" state="hidden" r:id="rId4"/>
  </sheets>
  <calcPr calcId="144525"/>
</workbook>
</file>

<file path=xl/calcChain.xml><?xml version="1.0" encoding="utf-8"?>
<calcChain xmlns="http://schemas.openxmlformats.org/spreadsheetml/2006/main">
  <c r="I47" i="1" l="1"/>
  <c r="I48" i="1" l="1"/>
  <c r="I81" i="1" l="1"/>
  <c r="I71" i="1"/>
  <c r="I70" i="1"/>
  <c r="D85" i="1"/>
  <c r="D84" i="1"/>
  <c r="D83" i="1"/>
  <c r="D82" i="1"/>
  <c r="B82" i="1"/>
  <c r="I80" i="1"/>
  <c r="I79" i="1"/>
  <c r="I78" i="1"/>
  <c r="I77" i="1"/>
  <c r="I76" i="1"/>
  <c r="I75" i="1"/>
  <c r="I74" i="1"/>
  <c r="I73" i="1"/>
  <c r="I72" i="1"/>
  <c r="I69" i="1"/>
  <c r="I68" i="1"/>
  <c r="I67" i="1"/>
  <c r="I66" i="1"/>
  <c r="I65" i="1"/>
  <c r="I63" i="1"/>
  <c r="I62" i="1"/>
  <c r="I60" i="1"/>
  <c r="I59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K11" i="3"/>
  <c r="L11" i="3"/>
  <c r="C11" i="2"/>
  <c r="D11" i="3"/>
  <c r="N11" i="3" s="1"/>
  <c r="E11" i="3"/>
  <c r="F11" i="3"/>
  <c r="G11" i="3"/>
  <c r="H11" i="3"/>
  <c r="I11" i="3"/>
  <c r="J11" i="3"/>
  <c r="M11" i="3"/>
  <c r="C4" i="2"/>
  <c r="G12" i="2"/>
  <c r="F12" i="2"/>
  <c r="E12" i="2"/>
  <c r="D12" i="2"/>
  <c r="H12" i="2"/>
  <c r="I12" i="2"/>
  <c r="J12" i="2"/>
  <c r="K12" i="2"/>
  <c r="C12" i="2"/>
  <c r="C9" i="2"/>
  <c r="J52" i="1" l="1"/>
  <c r="J45" i="1"/>
  <c r="J34" i="1"/>
  <c r="C8" i="2" s="1"/>
  <c r="I58" i="1"/>
  <c r="J78" i="1"/>
  <c r="J27" i="1"/>
  <c r="C7" i="2" s="1"/>
  <c r="J73" i="1"/>
  <c r="I64" i="1"/>
  <c r="J67" i="1"/>
  <c r="I61" i="1"/>
  <c r="J49" i="1"/>
  <c r="C10" i="2" s="1"/>
  <c r="J40" i="1"/>
  <c r="J19" i="1"/>
  <c r="C6" i="2" s="1"/>
  <c r="J9" i="1"/>
  <c r="C3" i="2" s="1"/>
  <c r="J13" i="1"/>
  <c r="J58" i="1" l="1"/>
  <c r="J84" i="1" s="1"/>
  <c r="J85" i="1"/>
  <c r="K73" i="1"/>
  <c r="C10" i="3" s="1"/>
  <c r="J83" i="1"/>
  <c r="K40" i="1"/>
  <c r="C8" i="3" s="1"/>
  <c r="J82" i="1"/>
  <c r="C5" i="2"/>
  <c r="K9" i="1"/>
  <c r="K58" i="1" l="1"/>
  <c r="C9" i="3" s="1"/>
  <c r="C7" i="3"/>
  <c r="C11" i="3" l="1"/>
  <c r="K82" i="1"/>
</calcChain>
</file>

<file path=xl/sharedStrings.xml><?xml version="1.0" encoding="utf-8"?>
<sst xmlns="http://schemas.openxmlformats.org/spreadsheetml/2006/main" count="206" uniqueCount="202">
  <si>
    <t>фактор - Ф</t>
  </si>
  <si>
    <t>часткова оцінка факторів</t>
  </si>
  <si>
    <t>К1</t>
  </si>
  <si>
    <t>К2</t>
  </si>
  <si>
    <t>К3</t>
  </si>
  <si>
    <t>К14</t>
  </si>
  <si>
    <t>К15</t>
  </si>
  <si>
    <t>К16</t>
  </si>
  <si>
    <t>К17</t>
  </si>
  <si>
    <t>К18</t>
  </si>
  <si>
    <t>Загальна оцінка в частках одиниці</t>
  </si>
  <si>
    <t>2.Організація навчально-виховного процесу</t>
  </si>
  <si>
    <t>К19</t>
  </si>
  <si>
    <t>К20</t>
  </si>
  <si>
    <t>К21</t>
  </si>
  <si>
    <t>К22</t>
  </si>
  <si>
    <t>К23</t>
  </si>
  <si>
    <t>К24</t>
  </si>
  <si>
    <t>К25</t>
  </si>
  <si>
    <t>К26</t>
  </si>
  <si>
    <t>К27</t>
  </si>
  <si>
    <t>К28</t>
  </si>
  <si>
    <t>К29</t>
  </si>
  <si>
    <t>К30</t>
  </si>
  <si>
    <t>К31</t>
  </si>
  <si>
    <t>К32</t>
  </si>
  <si>
    <t>К33</t>
  </si>
  <si>
    <t>К34</t>
  </si>
  <si>
    <t>К35</t>
  </si>
  <si>
    <t xml:space="preserve">3.Організація роботи з педагогічними кадрами </t>
  </si>
  <si>
    <t>7.Стан загальноосвітньої підготовки випускників</t>
  </si>
  <si>
    <t>8. Стан соціальної адаптації учнів</t>
  </si>
  <si>
    <t>від 0,65 до 0,80 - ЗНЗ відповідає вимогам громадян, суспільства, держави;</t>
  </si>
  <si>
    <t xml:space="preserve">від 0,81 до 1,0 - оптимальний рівень діяльності ЗНЗ. </t>
  </si>
  <si>
    <t xml:space="preserve"> Якщо загальна сума балів у таких межах:</t>
  </si>
  <si>
    <t>до 0,5 - ЗНЗ не відповідає вимогам громадян, суспільства, держави;</t>
  </si>
  <si>
    <t>від 0,5 до 0,65 - критичний рівень діяльності ЗНЗ;</t>
  </si>
  <si>
    <t>1.  Створення системи управління</t>
  </si>
  <si>
    <t>5.Організація у системі "Школа -сім'я - соціальне середовище"</t>
  </si>
  <si>
    <t>4..Матеріально-технічне  забезпечення навчально-виховного процесу</t>
  </si>
  <si>
    <t>6.Соціальний захист, адаптація, збереження та зміцнення здоров'я учнів і працівників</t>
  </si>
  <si>
    <t>9. Виявлення ступеня впливу школи на позитивний розвиток учнів, формування соціально зрілої особистості громадянина України</t>
  </si>
  <si>
    <t>К4</t>
  </si>
  <si>
    <t>К5</t>
  </si>
  <si>
    <t>К6</t>
  </si>
  <si>
    <t>К7</t>
  </si>
  <si>
    <t>К9</t>
  </si>
  <si>
    <t>К10</t>
  </si>
  <si>
    <t>К11</t>
  </si>
  <si>
    <t>К12</t>
  </si>
  <si>
    <t>К13</t>
  </si>
  <si>
    <t>К36</t>
  </si>
  <si>
    <t>К37</t>
  </si>
  <si>
    <t>К38</t>
  </si>
  <si>
    <t>К39</t>
  </si>
  <si>
    <t>К40</t>
  </si>
  <si>
    <t>К41</t>
  </si>
  <si>
    <t>К42</t>
  </si>
  <si>
    <t>К43</t>
  </si>
  <si>
    <t>К44</t>
  </si>
  <si>
    <t>К45</t>
  </si>
  <si>
    <t>К46</t>
  </si>
  <si>
    <t>К47</t>
  </si>
  <si>
    <t>К48</t>
  </si>
  <si>
    <t>К49</t>
  </si>
  <si>
    <t>К50</t>
  </si>
  <si>
    <t>К51</t>
  </si>
  <si>
    <t>К52</t>
  </si>
  <si>
    <t>К53</t>
  </si>
  <si>
    <t>К54</t>
  </si>
  <si>
    <t>К55</t>
  </si>
  <si>
    <t>К56</t>
  </si>
  <si>
    <t>К57</t>
  </si>
  <si>
    <t>К58</t>
  </si>
  <si>
    <t>К59</t>
  </si>
  <si>
    <t>– з професійно-теоретичної підготовки</t>
  </si>
  <si>
    <t>– з професійно-практичної підготовки</t>
  </si>
  <si>
    <t>К60</t>
  </si>
  <si>
    <t>К61</t>
  </si>
  <si>
    <t>К62</t>
  </si>
  <si>
    <t>К65</t>
  </si>
  <si>
    <t>К66</t>
  </si>
  <si>
    <t>К67</t>
  </si>
  <si>
    <t>середнє значення</t>
  </si>
  <si>
    <t>Критерії</t>
  </si>
  <si>
    <t xml:space="preserve">Номер коефіцієнта відповідності </t>
  </si>
  <si>
    <t>Часткова оцінка критеріїв</t>
  </si>
  <si>
    <t>Часткова оцінка розділів</t>
  </si>
  <si>
    <t xml:space="preserve">Загальна оцінка </t>
  </si>
  <si>
    <t>Блок 1</t>
  </si>
  <si>
    <t>Блок 2</t>
  </si>
  <si>
    <t>Блок 3</t>
  </si>
  <si>
    <t>Блок 4</t>
  </si>
  <si>
    <t>Блоки критеріїв</t>
  </si>
  <si>
    <t xml:space="preserve">  Часткова оцінка професій відповідно до ліцензії </t>
  </si>
  <si>
    <t>Назва професії</t>
  </si>
  <si>
    <t>Показники</t>
  </si>
  <si>
    <t>Розділи критеріїв</t>
  </si>
  <si>
    <t>23. Ступінь відповідності площі навчальних лабораторій нормативам  ПТП</t>
  </si>
  <si>
    <t xml:space="preserve">26. Ступінь відповідності будівель та споруд санітарно-технічним вимогам </t>
  </si>
  <si>
    <t>1. Рівень забезпечення обов'язкових умов діяльності  ПТНЗ</t>
  </si>
  <si>
    <t>2. Рівень можливості здійснення ПТНЗ навчально-виробничої діяльності</t>
  </si>
  <si>
    <t>3. Рівень результативності здійснення ПТНЗ навчально-виробничої діяльності</t>
  </si>
  <si>
    <t>4. Рівень управлінської, фінансово-господарської та комерційно-виробничої діяльності ПТНЗ</t>
  </si>
  <si>
    <r>
      <t xml:space="preserve">                                                            </t>
    </r>
    <r>
      <rPr>
        <b/>
        <sz val="10"/>
        <rFont val="Arial Cyr"/>
        <charset val="204"/>
      </rPr>
      <t>РЕЗУЛЬТАТИ ОЦІНЮВАННЯ ДІЯЛЬНОСТІ ПТНЗ</t>
    </r>
  </si>
  <si>
    <t xml:space="preserve">Пріоритетність блоків </t>
  </si>
  <si>
    <t xml:space="preserve">Пріоритетність розділів </t>
  </si>
  <si>
    <t xml:space="preserve">Пріоритетність критеріїв </t>
  </si>
  <si>
    <t xml:space="preserve">Значення коефіцієнта відповідності </t>
  </si>
  <si>
    <t>Часткова оцінка блоків</t>
  </si>
  <si>
    <t xml:space="preserve">1. Організаційно-правові засади діяльності ПТНЗ                          </t>
  </si>
  <si>
    <t xml:space="preserve">2. Формування контингенту учнів (слухачів)                      </t>
  </si>
  <si>
    <t xml:space="preserve">10. Ступінь відповідності ведення ПТНЗ ділової документації щодо прийому та руху контингенту учнів (слухачів) нормативним вимогам </t>
  </si>
  <si>
    <t xml:space="preserve">4 Стан матеріально-технічної бази: 4.1.Ефективність використання матеріально-технічної бази і об’єктів соціальної сфери                          </t>
  </si>
  <si>
    <t xml:space="preserve">19. Ступінь відповідності використання будівель та споруд їх призначенню (раціональність використання) </t>
  </si>
  <si>
    <t xml:space="preserve">4.2. Забезпечення розвитку матеріально-технічної бази і об’єктів соціальної сфери                                                                                            </t>
  </si>
  <si>
    <t>31. Ступінь забезпеченості  основними обов’язковими засобами навчання, необхідними для виконання навчальних планів і програм</t>
  </si>
  <si>
    <t xml:space="preserve">2. Рівень можливості здійснення ПТНЗ навчально-виробничої діяльності     </t>
  </si>
  <si>
    <t xml:space="preserve">5.3. Рівень методичного та дидактичного забезпечення навчально-виховного процесу                 </t>
  </si>
  <si>
    <t xml:space="preserve">41.  Ступінь забезпечення ПТНЗ підручниками, посібниками, довідковою літературою,  методичними рекомендаціями щодо викладання навчальних предметів та організації практичної підготовки учнів (слухачів)
</t>
  </si>
  <si>
    <t xml:space="preserve">3. Рівень результативності здійснення ПТНЗ навчально-виробничої діяльності         </t>
  </si>
  <si>
    <t xml:space="preserve">6. Якість підготовки учнів, слухачів.             6.1. Рівень навчальних досягнень учнів, слухачів із професійно-теоретичної та професійно-практичної підготовки           </t>
  </si>
  <si>
    <t>– на початковому рівні*</t>
  </si>
  <si>
    <t>– на достатньому і високому рівнях</t>
  </si>
  <si>
    <t>– на достатньому  і високому рівнях</t>
  </si>
  <si>
    <t xml:space="preserve">6.2. Підсумкові результати           </t>
  </si>
  <si>
    <t xml:space="preserve">4. Рівень управлінської, фінансово-господарської та комерційно-виробничої діяльності ПТНЗ              </t>
  </si>
  <si>
    <t xml:space="preserve">7. Рівень управлінської діяльності                 </t>
  </si>
  <si>
    <t xml:space="preserve">8.Рівень організації фінансово-господарської та виробничо-комерційної діяльності                                  </t>
  </si>
  <si>
    <t>18. Відсоток відповідності кваліфікації (розряду) майстрів, інструкторів ліцензійним умовам</t>
  </si>
  <si>
    <t>1. Ступінь відповідності установчих документів ПТНЗ вимогам нормативних документів</t>
  </si>
  <si>
    <t>5. Ступінь виконання плану прийому та підготовки кваліфікованих робітників</t>
  </si>
  <si>
    <t>7.   Ступінь відповідності контингенту учнів (слухачів) ліцензійному обсягу ПТНЗ</t>
  </si>
  <si>
    <t>6.  Ступінь відповідності правил прийому учнів (слухачів) до навчального закладу Типовим правилам</t>
  </si>
  <si>
    <t>13.  Ступінь забезпеченості майстрами (інструкторами) виробничого навчання (відповідно до їх штатної чисельності)</t>
  </si>
  <si>
    <t>14.  Відсоток відповідності фахової освіти майстрів (інструкторів) виробничого навчання (відповідно до їх штатної чисельності)</t>
  </si>
  <si>
    <t>5.2.  Стан організації навчально-виховної діяльності  та соціального захисту учасників навчально-виховного процесу</t>
  </si>
  <si>
    <t xml:space="preserve">40. Ступінь розвитку соціально-побутової сфери, житлово-побутових умов та соціального захисту учнів  </t>
  </si>
  <si>
    <t>44. Наявність служби охорони праці чи відповідальної особи</t>
  </si>
  <si>
    <t>48. Ступінь забезпечення учнів, слухачів, працівників ПТНЗ засобами індивідуального захисту відповідно до діючих нормативів</t>
  </si>
  <si>
    <t>45. Ступінь врахування питань охорони праці у колективному договорі та посадових інструкціях</t>
  </si>
  <si>
    <r>
      <rPr>
        <sz val="12"/>
        <rFont val="Arial Cyr"/>
        <charset val="204"/>
      </rPr>
      <t>16. Відсоток майстрів (інструкторів), які мають педагогічне звання, першу і другу категорії (відповідно  до їх штатної чисельності)</t>
    </r>
    <r>
      <rPr>
        <sz val="10"/>
        <rFont val="Arial Cyr"/>
        <charset val="204"/>
      </rPr>
      <t xml:space="preserve">
</t>
    </r>
  </si>
  <si>
    <t xml:space="preserve">5.  Організація навчально-виховного процесу, навчально-методичної і наукової роботи:                           5.1. Стан організації навчально-виробничої діяльності               </t>
  </si>
  <si>
    <t>43. Ступінь розроблення педагогічними працівниками навчально-методичної літератури, що використовується в навчальному процесі</t>
  </si>
  <si>
    <t xml:space="preserve">5.4. Стан охорони праці та безпеки життєдіяльності учасників навчально-виховного процесу      </t>
  </si>
  <si>
    <t>47. Стан проведення інструктажів з охорони праці та безпеки життєдіяльності, їх обліку</t>
  </si>
  <si>
    <t xml:space="preserve">4. Ступінь відповідності діяльності ПТНЗ заявленому статусу на рівні вимог державних стандартів професійно-технічної освіти   </t>
  </si>
  <si>
    <t>К8</t>
  </si>
  <si>
    <t>8. Відсоток відрахування учнів (слухачів)</t>
  </si>
  <si>
    <t>9. Відсоток відрахування учнів (слухачів) за невиконання навчальних планів і програм</t>
  </si>
  <si>
    <t xml:space="preserve">3. Ефективність використання ПТНЗ педагогічного потенціалу                 </t>
  </si>
  <si>
    <t>17.  Наявність та своєчасність виконання плану заходів щодо підвищення кваліфікації, стажування та атестації педагогічних працівників</t>
  </si>
  <si>
    <t>27.Ступінь відповідності  оснащення навчальних майстерень, полігонів, трактородромів, автодромів вимогам робочих навчальних програм з ПТП</t>
  </si>
  <si>
    <t>28. Ступінь відповідності  оснащення навчальних лабораторій вимогам робочих навчальних програм з ПТП</t>
  </si>
  <si>
    <t>29. Ступінь відповідності оснащення навчальних кабінетів вимогам робочих навчальних програм з ПТП</t>
  </si>
  <si>
    <t>30.  Ступінь комп’ютерного забезпечення ПТНЗ відповідно до вимог навчального процесу</t>
  </si>
  <si>
    <t>______________________________________________________________________________області (міста)</t>
  </si>
  <si>
    <t xml:space="preserve">                       (повна назва ПТНЗ)</t>
  </si>
  <si>
    <t>2.  Відсоток професій, за якими ведеться підготовка до ліцензованої їх кількості</t>
  </si>
  <si>
    <t>3. Відсоток атестованих професій від загальної кількості ліцензованих</t>
  </si>
  <si>
    <t>11.   Відсоток забезпеченості викладачами з предметів  ПТП</t>
  </si>
  <si>
    <t>12. Відсоток відповідності фахової освіти викладачів з предметів ПТП</t>
  </si>
  <si>
    <t>15. Відсоток викладачів із предметів ПТП, які мають кваліфікаційну категорію "спеціаліст І категорії", "спеціаліст вищої категорії"</t>
  </si>
  <si>
    <t>24. Ступінь забезпеченості навчальними майстернями, полігонами, автодромами, трактородромами, навчальними господарствами з професій</t>
  </si>
  <si>
    <t>20. Ступінь  забезпеченості  навчальними кабінетами з ПТП</t>
  </si>
  <si>
    <t>21.  Ступінь відповідності площі навчальних кабінетів нормативам ПТП</t>
  </si>
  <si>
    <t>22. Ступінь забезпеченості навчальними лабораторіями з  ПТП</t>
  </si>
  <si>
    <t xml:space="preserve">25. Ступінь відповідності нормативам площ навчальних майстерень, полігонів, автодромів, трактородромів, навчальних господарств з професій </t>
  </si>
  <si>
    <t>32. Ступінь відповідності організації навчально-виробничої діяльності вимогам Положення про організацію навчально-виробничого процесу</t>
  </si>
  <si>
    <t>33.Ступінь відповідності планування навчально-виробничої діяльності  вимогам нормативно-правових актів</t>
  </si>
  <si>
    <t>34. Ступінь виконання робочих навчальних планів  та програм із професійно-практичної підготовки</t>
  </si>
  <si>
    <t xml:space="preserve">35.  Ступінь виконання робочих навчальних планів  та програм із професійно-теоретичної підготовки
</t>
  </si>
  <si>
    <t>36. Рівень організації системи внутрішнього контролю за здійсненням навчально-виробничої діяльності</t>
  </si>
  <si>
    <t xml:space="preserve">37. Рівень правової свідомості учнів </t>
  </si>
  <si>
    <t xml:space="preserve">38. Рівень організації навчально-виховної діяльності </t>
  </si>
  <si>
    <t>39. Рівень соціального захисту учасників навчально-виховного процесу</t>
  </si>
  <si>
    <t>42. Рівень використання електронних освітніх ресурсів у навчальному процесі (відповідно до кількості працюючих викладачів, майстрів, інструкторів)</t>
  </si>
  <si>
    <t>46. Рівень організації навчання та перевірки знань з охорони праці й безпеки життєдіяльності учнів, слухачів і працівників</t>
  </si>
  <si>
    <r>
      <t xml:space="preserve">49. </t>
    </r>
    <r>
      <rPr>
        <i/>
        <sz val="12"/>
        <rFont val="Arial Cyr"/>
        <charset val="204"/>
      </rPr>
      <t>Ступінь дотримання учасниками навчально-виховного процесу вимог охорони праці та безпеки життєдіяльності*</t>
    </r>
  </si>
  <si>
    <t xml:space="preserve">50. Відсоток учнів, слухачів (від їх загальної кількості), які виконали ККЗ з професійно-теоретичної підготовки:
</t>
  </si>
  <si>
    <t xml:space="preserve">51.  Відсоток учнів, слухачів (від їх загальної кількості), які виконали ККЗ з професійно-практичної підготовки: 
</t>
  </si>
  <si>
    <r>
      <rPr>
        <i/>
        <sz val="12"/>
        <rFont val="Arial Cyr"/>
        <charset val="204"/>
      </rPr>
      <t>52. Ступінь розбіжності показників навчальних досягнень самоаналізу і ККЗ:*</t>
    </r>
    <r>
      <rPr>
        <sz val="12"/>
        <rFont val="Arial Cyr"/>
        <charset val="204"/>
      </rPr>
      <t xml:space="preserve">
</t>
    </r>
  </si>
  <si>
    <t xml:space="preserve">53. Відсоток учнів, слухачів (від їх загальної кількості), які виконали пробні кваліфікаційні роботи на достатньому і високому рівнях </t>
  </si>
  <si>
    <t xml:space="preserve">54. Відсоток учнів, слухачів (від їх загальної кількості), які склали державну кваліфікаційну атестацію на достатньому і високому рівнях  </t>
  </si>
  <si>
    <t xml:space="preserve">55. Відсоток випускників (від їх загальної кількості), що одержали встановлені кваліфікаційні розряди 
</t>
  </si>
  <si>
    <t xml:space="preserve">56. Відсоток працевлаштованих випускників </t>
  </si>
  <si>
    <t>57. Відсоток працевлаштованих випускників за отриманою професією</t>
  </si>
  <si>
    <t xml:space="preserve">58. Відсоток випускників (від їх загальної кількості), які отримали дипломи з відзнакою </t>
  </si>
  <si>
    <t>60. Ступінь відповідності планування діяльності навчального закладу вимогам Положення про організацію навчально-виробничого процесу</t>
  </si>
  <si>
    <t>К63</t>
  </si>
  <si>
    <t>62. Стан виконаних рішень, що були прийняті за результатами внутрішнього контролю (рішення педради, накази, розпорядження)</t>
  </si>
  <si>
    <t xml:space="preserve">63. Стан співпраці з соціальними партнерами та роботодавцями
</t>
  </si>
  <si>
    <t>59. Наявність розробленої та затвердженої Концепції розвитку ПТНЗ</t>
  </si>
  <si>
    <t>61. Ступінь системності  внутрішнього контролю (відповідність плану роботи, тем педагогічної ради  виданим наказам )</t>
  </si>
  <si>
    <t>64. Відповідність використання коштів спеціального фонду статутній діяльності закладу державної форми власності/прибутку для субєктів ПТО інших форм власності</t>
  </si>
  <si>
    <t>К64</t>
  </si>
  <si>
    <t>65. Відсоток заборгованості за надання освітніх послуг та зданих в оренду приміщень *</t>
  </si>
  <si>
    <t>66. Стан впровадження енергозберігаючих технологій водо - енергоресурсів та рівень впровадження енергозберігаючих технологій</t>
  </si>
  <si>
    <t>67. Рівень своєчасності  усунення недоліків та порушень (відповідно до актів перевірок)</t>
  </si>
  <si>
    <t xml:space="preserve">       Таблиця відповідності показників Орієнтовним критеріям оцінювання діяльності</t>
  </si>
  <si>
    <t xml:space="preserve">   професійно-технічних навчальних закладів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</si>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</sst>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2"/>
      <color indexed="12"/>
      <name val="Arial Cyr"/>
      <charset val="204"/>
    </font>
    <font>
      <sz val="12"/>
      <color indexed="10"/>
      <name val="Arial Cyr"/>
      <charset val="204"/>
    </font>
    <font>
      <sz val="12"/>
      <color indexed="14"/>
      <name val="Arial Cyr"/>
      <charset val="204"/>
    </font>
    <font>
      <i/>
      <sz val="12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1" xfId="0" applyBorder="1"/>
    <xf numFmtId="0" fontId="1" fillId="0" borderId="0" xfId="0" applyFont="1" applyBorder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 vertical="top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0" fillId="0" borderId="0" xfId="0" applyBorder="1"/>
    <xf numFmtId="0" fontId="0" fillId="0" borderId="4" xfId="0" applyBorder="1"/>
    <xf numFmtId="2" fontId="0" fillId="2" borderId="5" xfId="0" applyNumberFormat="1" applyFill="1" applyBorder="1" applyAlignment="1" applyProtection="1">
      <alignment vertical="justify"/>
      <protection locked="0"/>
    </xf>
    <xf numFmtId="2" fontId="0" fillId="0" borderId="6" xfId="0" applyNumberFormat="1" applyBorder="1" applyAlignment="1">
      <alignment vertical="justify"/>
    </xf>
    <xf numFmtId="0" fontId="0" fillId="0" borderId="0" xfId="0" applyBorder="1" applyAlignment="1">
      <alignment vertical="justify"/>
    </xf>
    <xf numFmtId="2" fontId="0" fillId="2" borderId="6" xfId="0" applyNumberFormat="1" applyFill="1" applyBorder="1" applyAlignment="1">
      <alignment vertical="justify"/>
    </xf>
    <xf numFmtId="0" fontId="3" fillId="0" borderId="3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" fillId="0" borderId="2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vertical="justify"/>
      <protection locked="0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justify"/>
    </xf>
    <xf numFmtId="2" fontId="0" fillId="2" borderId="17" xfId="0" applyNumberFormat="1" applyFill="1" applyBorder="1" applyAlignment="1" applyProtection="1">
      <alignment vertical="justify"/>
      <protection locked="0"/>
    </xf>
    <xf numFmtId="2" fontId="0" fillId="2" borderId="18" xfId="0" applyNumberFormat="1" applyFill="1" applyBorder="1" applyAlignment="1" applyProtection="1">
      <alignment vertical="justify"/>
      <protection locked="0"/>
    </xf>
    <xf numFmtId="2" fontId="0" fillId="0" borderId="19" xfId="0" applyNumberFormat="1" applyBorder="1" applyAlignment="1">
      <alignment vertical="justify"/>
    </xf>
    <xf numFmtId="2" fontId="0" fillId="0" borderId="20" xfId="0" applyNumberFormat="1" applyBorder="1" applyAlignment="1">
      <alignment vertical="justify"/>
    </xf>
    <xf numFmtId="2" fontId="8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0" fillId="0" borderId="7" xfId="0" applyBorder="1"/>
    <xf numFmtId="2" fontId="9" fillId="0" borderId="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vertical="top" wrapText="1"/>
    </xf>
    <xf numFmtId="0" fontId="5" fillId="0" borderId="0" xfId="0" applyFont="1"/>
    <xf numFmtId="2" fontId="9" fillId="0" borderId="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2" borderId="41" xfId="0" applyNumberFormat="1" applyFill="1" applyBorder="1" applyAlignment="1" applyProtection="1">
      <alignment horizontal="center" vertical="center"/>
      <protection locked="0"/>
    </xf>
    <xf numFmtId="2" fontId="0" fillId="2" borderId="42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2" borderId="43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 wrapText="1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2" fontId="7" fillId="0" borderId="25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 applyProtection="1">
      <alignment vertical="top" wrapText="1"/>
    </xf>
    <xf numFmtId="2" fontId="7" fillId="0" borderId="3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2" fontId="7" fillId="3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ill="1" applyBorder="1" applyAlignment="1" applyProtection="1">
      <alignment horizontal="center" vertical="justify"/>
    </xf>
    <xf numFmtId="0" fontId="7" fillId="0" borderId="28" xfId="0" applyFont="1" applyBorder="1" applyAlignment="1" applyProtection="1">
      <alignment vertical="top" wrapText="1"/>
    </xf>
    <xf numFmtId="2" fontId="7" fillId="0" borderId="54" xfId="0" applyNumberFormat="1" applyFont="1" applyBorder="1" applyAlignment="1">
      <alignment horizontal="center" vertical="center"/>
    </xf>
    <xf numFmtId="2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/>
    <xf numFmtId="0" fontId="7" fillId="0" borderId="55" xfId="0" applyFont="1" applyBorder="1" applyAlignment="1" applyProtection="1">
      <alignment vertical="top" wrapText="1"/>
    </xf>
    <xf numFmtId="2" fontId="7" fillId="0" borderId="56" xfId="0" applyNumberFormat="1" applyFont="1" applyBorder="1" applyAlignment="1">
      <alignment horizontal="center" vertical="center"/>
    </xf>
    <xf numFmtId="2" fontId="7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top"/>
    </xf>
    <xf numFmtId="2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30" xfId="0" applyFont="1" applyBorder="1" applyAlignment="1" applyProtection="1">
      <alignment vertical="top" wrapText="1"/>
    </xf>
    <xf numFmtId="2" fontId="7" fillId="0" borderId="57" xfId="0" applyNumberFormat="1" applyFont="1" applyBorder="1" applyAlignment="1">
      <alignment horizontal="center" vertical="center"/>
    </xf>
    <xf numFmtId="2" fontId="7" fillId="3" borderId="30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27" xfId="0" applyFont="1" applyBorder="1" applyAlignment="1" applyProtection="1">
      <alignment vertical="top" wrapText="1"/>
    </xf>
    <xf numFmtId="2" fontId="7" fillId="0" borderId="58" xfId="0" applyNumberFormat="1" applyFont="1" applyBorder="1" applyAlignment="1">
      <alignment horizontal="center" vertical="center"/>
    </xf>
    <xf numFmtId="2" fontId="7" fillId="3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top" wrapText="1"/>
    </xf>
    <xf numFmtId="2" fontId="7" fillId="0" borderId="1" xfId="0" applyNumberFormat="1" applyFont="1" applyBorder="1" applyAlignment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top" wrapText="1"/>
    </xf>
    <xf numFmtId="0" fontId="0" fillId="0" borderId="28" xfId="0" applyFill="1" applyBorder="1" applyAlignment="1" applyProtection="1">
      <alignment vertical="top" wrapText="1"/>
    </xf>
    <xf numFmtId="0" fontId="7" fillId="0" borderId="28" xfId="0" applyFont="1" applyFill="1" applyBorder="1" applyAlignment="1" applyProtection="1">
      <alignment vertical="top" wrapText="1"/>
    </xf>
    <xf numFmtId="0" fontId="7" fillId="0" borderId="25" xfId="0" applyFont="1" applyFill="1" applyBorder="1" applyAlignment="1" applyProtection="1">
      <alignment vertical="top" wrapText="1"/>
    </xf>
    <xf numFmtId="2" fontId="7" fillId="0" borderId="0" xfId="0" applyNumberFormat="1" applyFont="1" applyBorder="1" applyAlignment="1">
      <alignment horizontal="center" vertical="center"/>
    </xf>
    <xf numFmtId="2" fontId="7" fillId="3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vertical="top" wrapText="1"/>
    </xf>
    <xf numFmtId="2" fontId="7" fillId="0" borderId="3" xfId="0" applyNumberFormat="1" applyFont="1" applyFill="1" applyBorder="1" applyAlignment="1" applyProtection="1">
      <alignment horizontal="center" vertical="justify"/>
    </xf>
    <xf numFmtId="0" fontId="7" fillId="0" borderId="27" xfId="0" applyFont="1" applyFill="1" applyBorder="1" applyAlignment="1" applyProtection="1">
      <alignment vertical="top" wrapText="1"/>
    </xf>
    <xf numFmtId="2" fontId="7" fillId="0" borderId="58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 applyProtection="1">
      <alignment horizontal="center"/>
    </xf>
    <xf numFmtId="0" fontId="7" fillId="0" borderId="55" xfId="0" applyFont="1" applyFill="1" applyBorder="1" applyAlignment="1" applyProtection="1">
      <alignment vertical="top" wrapText="1"/>
    </xf>
    <xf numFmtId="2" fontId="7" fillId="0" borderId="5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top" wrapText="1"/>
    </xf>
    <xf numFmtId="2" fontId="7" fillId="0" borderId="54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top" wrapText="1"/>
    </xf>
    <xf numFmtId="2" fontId="7" fillId="0" borderId="4" xfId="0" applyNumberFormat="1" applyFont="1" applyBorder="1" applyAlignment="1">
      <alignment horizontal="center" vertical="center"/>
    </xf>
    <xf numFmtId="2" fontId="7" fillId="3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43" xfId="0" applyNumberFormat="1" applyFont="1" applyBorder="1" applyAlignment="1">
      <alignment horizontal="center" vertical="center"/>
    </xf>
    <xf numFmtId="2" fontId="7" fillId="0" borderId="59" xfId="0" applyNumberFormat="1" applyFont="1" applyBorder="1" applyAlignment="1">
      <alignment horizontal="center" vertical="center"/>
    </xf>
    <xf numFmtId="0" fontId="0" fillId="0" borderId="0" xfId="0" applyFill="1"/>
    <xf numFmtId="2" fontId="7" fillId="0" borderId="6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2" fontId="7" fillId="0" borderId="25" xfId="0" applyNumberFormat="1" applyFont="1" applyFill="1" applyBorder="1" applyAlignment="1" applyProtection="1">
      <alignment horizontal="center" vertical="top"/>
    </xf>
    <xf numFmtId="2" fontId="7" fillId="0" borderId="41" xfId="0" applyNumberFormat="1" applyFont="1" applyBorder="1" applyAlignment="1">
      <alignment horizontal="center" vertical="center"/>
    </xf>
    <xf numFmtId="0" fontId="11" fillId="5" borderId="28" xfId="0" applyFont="1" applyFill="1" applyBorder="1" applyAlignment="1" applyProtection="1">
      <alignment vertical="top" wrapText="1"/>
    </xf>
    <xf numFmtId="0" fontId="7" fillId="5" borderId="28" xfId="0" applyFont="1" applyFill="1" applyBorder="1" applyAlignment="1" applyProtection="1">
      <alignment vertical="top" wrapText="1"/>
    </xf>
    <xf numFmtId="2" fontId="7" fillId="0" borderId="61" xfId="0" applyNumberFormat="1" applyFont="1" applyBorder="1" applyAlignment="1">
      <alignment horizontal="center" vertical="center"/>
    </xf>
    <xf numFmtId="2" fontId="7" fillId="3" borderId="62" xfId="0" applyNumberFormat="1" applyFont="1" applyFill="1" applyBorder="1" applyAlignment="1" applyProtection="1">
      <alignment horizontal="center" vertical="center"/>
      <protection locked="0"/>
    </xf>
    <xf numFmtId="2" fontId="7" fillId="3" borderId="11" xfId="0" applyNumberFormat="1" applyFont="1" applyFill="1" applyBorder="1" applyAlignment="1" applyProtection="1">
      <alignment horizontal="center" vertical="center"/>
      <protection locked="0"/>
    </xf>
    <xf numFmtId="2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9" fillId="0" borderId="21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2" fontId="7" fillId="0" borderId="2" xfId="0" applyNumberFormat="1" applyFont="1" applyFill="1" applyBorder="1" applyProtection="1"/>
    <xf numFmtId="2" fontId="0" fillId="0" borderId="0" xfId="0" applyNumberFormat="1" applyFill="1" applyBorder="1"/>
    <xf numFmtId="0" fontId="1" fillId="0" borderId="1" xfId="0" applyFont="1" applyBorder="1"/>
    <xf numFmtId="0" fontId="0" fillId="4" borderId="0" xfId="0" applyFill="1" applyBorder="1" applyAlignment="1">
      <alignment vertical="justify"/>
    </xf>
    <xf numFmtId="2" fontId="0" fillId="4" borderId="25" xfId="0" applyNumberFormat="1" applyFill="1" applyBorder="1" applyAlignment="1" applyProtection="1">
      <alignment horizontal="center" vertical="justify"/>
    </xf>
    <xf numFmtId="2" fontId="7" fillId="4" borderId="54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2" fontId="8" fillId="4" borderId="28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4" borderId="0" xfId="0" applyFill="1"/>
    <xf numFmtId="2" fontId="7" fillId="4" borderId="25" xfId="0" applyNumberFormat="1" applyFont="1" applyFill="1" applyBorder="1" applyAlignment="1" applyProtection="1">
      <alignment horizontal="center" vertical="top" wrapText="1"/>
    </xf>
    <xf numFmtId="0" fontId="7" fillId="4" borderId="21" xfId="0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/>
    <xf numFmtId="2" fontId="8" fillId="0" borderId="24" xfId="0" applyNumberFormat="1" applyFont="1" applyBorder="1" applyAlignment="1">
      <alignment horizontal="center" vertical="center"/>
    </xf>
    <xf numFmtId="2" fontId="0" fillId="0" borderId="24" xfId="0" applyNumberFormat="1" applyFill="1" applyBorder="1" applyAlignment="1" applyProtection="1">
      <alignment horizont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top" wrapText="1"/>
    </xf>
    <xf numFmtId="0" fontId="7" fillId="0" borderId="38" xfId="0" applyFont="1" applyFill="1" applyBorder="1" applyAlignment="1" applyProtection="1">
      <alignment vertical="top" wrapText="1"/>
    </xf>
    <xf numFmtId="0" fontId="7" fillId="0" borderId="65" xfId="0" applyFont="1" applyFill="1" applyBorder="1" applyAlignment="1" applyProtection="1">
      <alignment vertical="top" wrapText="1"/>
    </xf>
    <xf numFmtId="0" fontId="11" fillId="5" borderId="21" xfId="0" applyFont="1" applyFill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0" fillId="0" borderId="37" xfId="0" applyBorder="1" applyAlignment="1"/>
    <xf numFmtId="0" fontId="0" fillId="0" borderId="38" xfId="0" applyBorder="1" applyAlignment="1"/>
    <xf numFmtId="0" fontId="7" fillId="0" borderId="6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7" fillId="0" borderId="7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2" fontId="7" fillId="0" borderId="3" xfId="0" applyNumberFormat="1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Border="1" applyAlignment="1">
      <alignment vertical="top" wrapText="1"/>
    </xf>
    <xf numFmtId="2" fontId="9" fillId="0" borderId="2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35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8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/>
              <a:t>Рівень діяльності</a:t>
            </a:r>
          </a:p>
          <a:p>
            <a:pPr>
              <a:defRPr/>
            </a:pPr>
            <a:r>
              <a:rPr lang="ru-RU" sz="1800"/>
              <a:t>ПТНЗ</a:t>
            </a:r>
          </a:p>
        </c:rich>
      </c:tx>
      <c:layout>
        <c:manualLayout>
          <c:xMode val="edge"/>
          <c:yMode val="edge"/>
          <c:x val="9.0427065260910183E-2"/>
          <c:y val="2.01148896454721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1861310993504"/>
          <c:y val="0.22629310344827586"/>
          <c:w val="0.52034920650692007"/>
          <c:h val="0.5926724137931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'Діагр. "Рівень діяльності ПТНЗ"'!$B$7</c:f>
              <c:strCache>
                <c:ptCount val="1"/>
                <c:pt idx="0">
                  <c:v>1. Рівень забезпечення обов'язкових умов діяльності  ПТНЗ</c:v>
                </c:pt>
              </c:strCache>
            </c:strRef>
          </c:tx>
          <c:invertIfNegative val="0"/>
          <c:val>
            <c:numRef>
              <c:f>'Діагр. "Рівень діяльності ПТНЗ"'!$C$7:$M$7</c:f>
              <c:numCache>
                <c:formatCode>0.00</c:formatCode>
                <c:ptCount val="1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'Діагр. "Рівень діяльності ПТНЗ"'!$B$8</c:f>
              <c:strCache>
                <c:ptCount val="1"/>
                <c:pt idx="0">
                  <c:v>2. Рівень можливості здійснення ПТНЗ навчально-виробничої діяльності</c:v>
                </c:pt>
              </c:strCache>
            </c:strRef>
          </c:tx>
          <c:invertIfNegative val="0"/>
          <c:val>
            <c:numRef>
              <c:f>'Діагр. "Рівень діяльності ПТНЗ"'!$C$8:$M$8</c:f>
              <c:numCache>
                <c:formatCode>0.00</c:formatCode>
                <c:ptCount val="1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'Діагр. "Рівень діяльності ПТНЗ"'!$B$9</c:f>
              <c:strCache>
                <c:ptCount val="1"/>
                <c:pt idx="0">
                  <c:v>3. Рівень результативності здійснення ПТНЗ навчально-виробничої діяльності</c:v>
                </c:pt>
              </c:strCache>
            </c:strRef>
          </c:tx>
          <c:invertIfNegative val="0"/>
          <c:val>
            <c:numRef>
              <c:f>'Діагр. "Рівень діяльності ПТНЗ"'!$C$9:$M$9</c:f>
              <c:numCache>
                <c:formatCode>0.00</c:formatCode>
                <c:ptCount val="1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'Діагр. "Рівень діяльності ПТНЗ"'!$B$10</c:f>
              <c:strCache>
                <c:ptCount val="1"/>
                <c:pt idx="0">
                  <c:v>4. Рівень управлінської, фінансово-господарської та комерційно-виробничої діяльності ПТНЗ</c:v>
                </c:pt>
              </c:strCache>
            </c:strRef>
          </c:tx>
          <c:invertIfNegative val="0"/>
          <c:val>
            <c:numRef>
              <c:f>'Діагр. "Рівень діяльності ПТНЗ"'!$C$10:$M$10</c:f>
              <c:numCache>
                <c:formatCode>0.00</c:formatCode>
                <c:ptCount val="1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'Діагр. "Рівень діяльності ПТНЗ"'!$B$11</c:f>
              <c:strCache>
                <c:ptCount val="1"/>
                <c:pt idx="0">
                  <c:v>Загальна оцінка в частках одиниці</c:v>
                </c:pt>
              </c:strCache>
            </c:strRef>
          </c:tx>
          <c:invertIfNegative val="0"/>
          <c:val>
            <c:numRef>
              <c:f>'Діагр. "Рівень діяльності ПТНЗ"'!$C$11:$M$11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8416"/>
        <c:axId val="30829952"/>
      </c:barChart>
      <c:catAx>
        <c:axId val="308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ru-RU"/>
          </a:p>
        </c:txPr>
        <c:crossAx val="30829952"/>
        <c:crosses val="autoZero"/>
        <c:auto val="1"/>
        <c:lblAlgn val="ctr"/>
        <c:lblOffset val="100"/>
        <c:noMultiLvlLbl val="0"/>
      </c:catAx>
      <c:valAx>
        <c:axId val="30829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ru-RU"/>
          </a:p>
        </c:txPr>
        <c:crossAx val="30828416"/>
        <c:crosses val="autoZero"/>
        <c:crossBetween val="between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66569814687198148"/>
          <c:y val="0.14655172413793102"/>
          <c:w val="0.32558162641773769"/>
          <c:h val="0.52801724137931039"/>
        </c:manualLayout>
      </c:layout>
      <c:overlay val="0"/>
      <c:txPr>
        <a:bodyPr/>
        <a:lstStyle/>
        <a:p>
          <a:pPr>
            <a:defRPr sz="950" baseline="0"/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2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/>
              <a:t>Рівень діяльності</a:t>
            </a:r>
            <a:r>
              <a:rPr lang="ru-RU" sz="1800" baseline="0"/>
              <a:t> ПТНЗ</a:t>
            </a:r>
            <a:endParaRPr lang="ru-RU" sz="1800"/>
          </a:p>
        </c:rich>
      </c:tx>
      <c:layout>
        <c:manualLayout>
          <c:xMode val="edge"/>
          <c:yMode val="edge"/>
          <c:x val="0.22027210581728132"/>
          <c:y val="3.00099413685197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1861310993504"/>
          <c:y val="0.23005565862708721"/>
          <c:w val="0.75726797930197021"/>
          <c:h val="0.584415584415584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ПТНЗ"'!$C$7:$C$11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ПТНЗ"'!$D$7:$D$11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ПТНЗ"'!$E$7:$E$11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ПТНЗ"'!$F$7:$F$11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ПТНЗ"'!$G$7:$G$11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ПТНЗ"'!$H$7:$H$11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ПТНЗ"'!$I$7:$I$11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ПТНЗ"'!$J$7:$J$11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ПТНЗ"'!$K$7:$K$11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ПТНЗ"'!$L$7:$L$11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strRef>
              <c:f>'Діагр. "Рівень діяльності ПТНЗ"'!$B$7:$B$11</c:f>
              <c:strCache>
                <c:ptCount val="5"/>
                <c:pt idx="0">
                  <c:v>1. Рівень забезпечення обов'язкових умов діяльності  ПТНЗ</c:v>
                </c:pt>
                <c:pt idx="1">
                  <c:v>2. Рівень можливості здійснення ПТНЗ навчально-виробничої діяльності</c:v>
                </c:pt>
                <c:pt idx="2">
                  <c:v>3. Рівень результативності здійснення ПТНЗ навчально-виробничої діяльності</c:v>
                </c:pt>
                <c:pt idx="3">
                  <c:v>4. Рівень управлінської, фінансово-господарської та комерційно-виробничої діяльності ПТНЗ</c:v>
                </c:pt>
                <c:pt idx="4">
                  <c:v>Загальна оцінка в частках одиниці</c:v>
                </c:pt>
              </c:strCache>
            </c:strRef>
          </c:cat>
          <c:val>
            <c:numRef>
              <c:f>'Діагр. "Рівень діяльності ПТНЗ"'!$M$7:$M$11</c:f>
              <c:numCache>
                <c:formatCode>0.00</c:formatCode>
                <c:ptCount val="5"/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6432"/>
        <c:axId val="32404608"/>
      </c:barChart>
      <c:catAx>
        <c:axId val="323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aseline="20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2404608"/>
        <c:crosses val="autoZero"/>
        <c:auto val="1"/>
        <c:lblAlgn val="ctr"/>
        <c:lblOffset val="100"/>
        <c:noMultiLvlLbl val="0"/>
      </c:catAx>
      <c:valAx>
        <c:axId val="32404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ru-RU"/>
          </a:p>
        </c:txPr>
        <c:crossAx val="32386432"/>
        <c:crosses val="autoZero"/>
        <c:crossBetween val="between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88662853622687499"/>
          <c:y val="4.0816326530612242E-2"/>
          <c:w val="7.9941917200783807E-2"/>
          <c:h val="0.47495361781076068"/>
        </c:manualLayout>
      </c:layout>
      <c:overlay val="0"/>
      <c:txPr>
        <a:bodyPr/>
        <a:lstStyle/>
        <a:p>
          <a:pPr>
            <a:defRPr sz="950" baseline="0"/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2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4247582464399E-2"/>
          <c:y val="7.2222418138070038E-2"/>
          <c:w val="0.84466076620251695"/>
          <c:h val="0.6027794129215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ПТНЗ"'!$C$3:$C$12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ПТНЗ"'!$D$3:$D$12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ПТНЗ"'!$E$3:$E$12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ПТНЗ"'!$F$3:$F$12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ПТНЗ"'!$G$3:$G$12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ПТНЗ"'!$H$3:$H$12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ПТНЗ"'!$I$3:$I$12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'Діаграма "Фактори ПТНЗ"'!$B$3:$B$12</c:f>
              <c:strCache>
                <c:ptCount val="10"/>
                <c:pt idx="0">
                  <c:v>1.  Створення системи управління</c:v>
                </c:pt>
                <c:pt idx="1">
                  <c:v>2.Організація навчально-виховного процесу</c:v>
                </c:pt>
                <c:pt idx="2">
                  <c:v>3.Організація роботи з педагогічними кадрами </c:v>
                </c:pt>
                <c:pt idx="3">
                  <c:v>4..Матеріально-технічне  забезпечення навчально-виховного процесу</c:v>
                </c:pt>
                <c:pt idx="4">
                  <c:v>5.Організація у системі "Школа -сім'я - соціальне середовище"</c:v>
                </c:pt>
                <c:pt idx="5">
                  <c:v>6.Соціальний захист, адаптація, збереження та зміцнення здоров'я учнів і працівників</c:v>
                </c:pt>
                <c:pt idx="6">
                  <c:v>7.Стан загальноосвітньої підготовки випускників</c:v>
                </c:pt>
                <c:pt idx="7">
                  <c:v>8. Стан соціальної адаптації учнів</c:v>
                </c:pt>
                <c:pt idx="8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  <c:pt idx="9">
                  <c:v>Загальна оцінка в частках одиниці</c:v>
                </c:pt>
              </c:strCache>
            </c:strRef>
          </c:cat>
          <c:val>
            <c:numRef>
              <c:f>'Діаграма "Фактори ПТНЗ"'!$K$3:$K$12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4384"/>
        <c:axId val="32785920"/>
      </c:barChart>
      <c:catAx>
        <c:axId val="327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785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78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784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92655391718988"/>
          <c:y val="0.11944476845911584"/>
          <c:w val="6.2413357108560372E-2"/>
          <c:h val="0.52777920947051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40736472011126E-2"/>
          <c:y val="4.6181172291296625E-2"/>
          <c:w val="0.57723653618909876"/>
          <c:h val="0.87566607460035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'Діаграма "Фактори ПТНЗ"'!$B$3</c:f>
              <c:strCache>
                <c:ptCount val="1"/>
                <c:pt idx="0">
                  <c:v>1.  Створення системи управління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ПТНЗ"'!$C$3:$K$3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'Діаграма "Фактори ПТНЗ"'!$B$4</c:f>
              <c:strCache>
                <c:ptCount val="1"/>
                <c:pt idx="0">
                  <c:v>2.Організація навчально-виховного процесу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ПТНЗ"'!$C$4:$K$4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'Діаграма "Фактори ПТНЗ"'!$B$5</c:f>
              <c:strCache>
                <c:ptCount val="1"/>
                <c:pt idx="0">
                  <c:v>3.Організація роботи з педагогічними кадрами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ПТНЗ"'!$C$5:$K$5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'Діаграма "Фактори ПТНЗ"'!$B$6</c:f>
              <c:strCache>
                <c:ptCount val="1"/>
                <c:pt idx="0">
                  <c:v>4..Матеріально-технічне  забезпечення навчально-виховного процесу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ПТНЗ"'!$C$6:$K$6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'Діаграма "Фактори ПТНЗ"'!$B$7</c:f>
              <c:strCache>
                <c:ptCount val="1"/>
                <c:pt idx="0">
                  <c:v>5.Організація у системі "Школа -сім'я - соціальне середовище"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ПТНЗ"'!$C$7:$K$7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'Діаграма "Фактори ПТНЗ"'!$B$8</c:f>
              <c:strCache>
                <c:ptCount val="1"/>
                <c:pt idx="0">
                  <c:v>6.Соціальний захист, адаптація, збереження та зміцнення здоров'я учнів і працівників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ПТНЗ"'!$C$8:$K$8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'Діаграма "Фактори ПТНЗ"'!$B$9</c:f>
              <c:strCache>
                <c:ptCount val="1"/>
                <c:pt idx="0">
                  <c:v>7.Стан загальноосвітньої підготовки випускників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ПТНЗ"'!$C$9:$K$9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'Діаграма "Фактори ПТНЗ"'!$B$10</c:f>
              <c:strCache>
                <c:ptCount val="1"/>
                <c:pt idx="0">
                  <c:v>8. Стан соціальної адаптації учнів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ПТНЗ"'!$C$10:$K$10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'Діаграма "Фактори ПТНЗ"'!$B$11</c:f>
              <c:strCache>
                <c:ptCount val="1"/>
                <c:pt idx="0">
                  <c:v>9. Виявлення ступеня впливу школи на позитивний розвиток учнів, формування соціально зрілої особистості громадянина України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ПТНЗ"'!$C$11:$K$11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'Діаграма "Фактори ПТНЗ"'!$B$12</c:f>
              <c:strCache>
                <c:ptCount val="1"/>
                <c:pt idx="0">
                  <c:v>Загальна оцінка в частках одиниці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'Діаграма "Фактори ПТНЗ"'!$C$12:$K$12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4064"/>
        <c:axId val="32585600"/>
      </c:barChart>
      <c:catAx>
        <c:axId val="325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5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8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58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60250280861333"/>
          <c:y val="1.5985790408525755E-2"/>
          <c:w val="0.33197875907589014"/>
          <c:h val="0.95204262877442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17</xdr:row>
      <xdr:rowOff>66675</xdr:rowOff>
    </xdr:from>
    <xdr:to>
      <xdr:col>11</xdr:col>
      <xdr:colOff>0</xdr:colOff>
      <xdr:row>44</xdr:row>
      <xdr:rowOff>76200</xdr:rowOff>
    </xdr:to>
    <xdr:graphicFrame macro="">
      <xdr:nvGraphicFramePr>
        <xdr:cNvPr id="229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45</xdr:row>
      <xdr:rowOff>19050</xdr:rowOff>
    </xdr:from>
    <xdr:to>
      <xdr:col>11</xdr:col>
      <xdr:colOff>9525</xdr:colOff>
      <xdr:row>76</xdr:row>
      <xdr:rowOff>133350</xdr:rowOff>
    </xdr:to>
    <xdr:graphicFrame macro="">
      <xdr:nvGraphicFramePr>
        <xdr:cNvPr id="2298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53</xdr:row>
      <xdr:rowOff>38100</xdr:rowOff>
    </xdr:from>
    <xdr:to>
      <xdr:col>12</xdr:col>
      <xdr:colOff>266700</xdr:colOff>
      <xdr:row>74</xdr:row>
      <xdr:rowOff>66675</xdr:rowOff>
    </xdr:to>
    <xdr:graphicFrame macro="">
      <xdr:nvGraphicFramePr>
        <xdr:cNvPr id="12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18</xdr:row>
      <xdr:rowOff>57150</xdr:rowOff>
    </xdr:from>
    <xdr:to>
      <xdr:col>12</xdr:col>
      <xdr:colOff>304800</xdr:colOff>
      <xdr:row>51</xdr:row>
      <xdr:rowOff>38100</xdr:rowOff>
    </xdr:to>
    <xdr:graphicFrame macro="">
      <xdr:nvGraphicFramePr>
        <xdr:cNvPr id="12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showGridLines="0" zoomScale="75" zoomScaleNormal="75" workbookViewId="0">
      <selection activeCell="A4" sqref="A4"/>
    </sheetView>
  </sheetViews>
  <sheetFormatPr defaultRowHeight="12.75" x14ac:dyDescent="0.2"/>
  <cols>
    <col min="1" max="1" width="17.85546875" style="9" customWidth="1"/>
    <col min="2" max="2" width="7.85546875" style="65" customWidth="1"/>
    <col min="3" max="3" width="19.85546875" customWidth="1"/>
    <col min="4" max="4" width="7.5703125" style="65" customWidth="1"/>
    <col min="5" max="5" width="51.85546875" customWidth="1"/>
    <col min="6" max="6" width="6.85546875" customWidth="1"/>
    <col min="7" max="7" width="11.85546875" customWidth="1"/>
    <col min="8" max="8" width="8" customWidth="1"/>
    <col min="9" max="10" width="8.5703125" customWidth="1"/>
    <col min="11" max="13" width="7" customWidth="1"/>
  </cols>
  <sheetData>
    <row r="1" spans="1:17" ht="18" x14ac:dyDescent="0.25">
      <c r="A1" s="242" t="s">
        <v>199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7" ht="18" x14ac:dyDescent="0.25">
      <c r="A2" s="242" t="s">
        <v>200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7" ht="18" x14ac:dyDescent="0.25">
      <c r="A3" s="242" t="s">
        <v>201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67"/>
      <c r="N3" s="67"/>
      <c r="O3" s="67"/>
      <c r="P3" s="67"/>
      <c r="Q3" s="67"/>
    </row>
    <row r="4" spans="1:17" ht="18" x14ac:dyDescent="0.25">
      <c r="A4" s="195"/>
      <c r="B4" s="244" t="s">
        <v>156</v>
      </c>
      <c r="C4" s="245"/>
      <c r="D4" s="245"/>
      <c r="E4" s="245"/>
      <c r="F4" s="245"/>
      <c r="G4" s="245"/>
      <c r="H4" s="245"/>
      <c r="I4" s="245"/>
      <c r="J4" s="245"/>
      <c r="K4" s="245"/>
      <c r="L4" s="195"/>
      <c r="M4" s="67"/>
      <c r="N4" s="67"/>
      <c r="O4" s="67"/>
      <c r="P4" s="67"/>
      <c r="Q4" s="67"/>
    </row>
    <row r="5" spans="1:17" x14ac:dyDescent="0.2">
      <c r="A5" s="8"/>
      <c r="B5" s="86"/>
      <c r="C5" s="8"/>
      <c r="D5" s="86"/>
      <c r="E5" s="8" t="s">
        <v>157</v>
      </c>
      <c r="F5" s="8"/>
      <c r="G5" s="8"/>
      <c r="H5" s="8"/>
      <c r="I5" s="8"/>
      <c r="J5" s="8"/>
      <c r="K5" s="8"/>
    </row>
    <row r="6" spans="1:17" ht="13.5" thickBot="1" x14ac:dyDescent="0.25">
      <c r="A6" s="8"/>
      <c r="B6" s="86"/>
      <c r="C6" s="8"/>
      <c r="D6" s="86"/>
      <c r="E6" s="8"/>
      <c r="F6" s="8"/>
      <c r="G6" s="8"/>
      <c r="H6" s="8"/>
      <c r="I6" s="8"/>
      <c r="J6" s="8"/>
      <c r="K6" s="8"/>
    </row>
    <row r="7" spans="1:17" ht="96.75" customHeight="1" thickBot="1" x14ac:dyDescent="0.25">
      <c r="A7" s="88" t="s">
        <v>93</v>
      </c>
      <c r="B7" s="89" t="s">
        <v>105</v>
      </c>
      <c r="C7" s="88" t="s">
        <v>97</v>
      </c>
      <c r="D7" s="87" t="s">
        <v>106</v>
      </c>
      <c r="E7" s="90" t="s">
        <v>84</v>
      </c>
      <c r="F7" s="91" t="s">
        <v>107</v>
      </c>
      <c r="G7" s="92" t="s">
        <v>85</v>
      </c>
      <c r="H7" s="194" t="s">
        <v>108</v>
      </c>
      <c r="I7" s="91" t="s">
        <v>86</v>
      </c>
      <c r="J7" s="93" t="s">
        <v>87</v>
      </c>
      <c r="K7" s="94" t="s">
        <v>109</v>
      </c>
    </row>
    <row r="8" spans="1:17" ht="21" customHeight="1" thickBot="1" x14ac:dyDescent="0.25">
      <c r="A8" s="96">
        <v>1</v>
      </c>
      <c r="B8" s="95">
        <v>2</v>
      </c>
      <c r="C8" s="96">
        <v>3</v>
      </c>
      <c r="D8" s="95">
        <v>4</v>
      </c>
      <c r="E8" s="97">
        <v>5</v>
      </c>
      <c r="F8" s="98">
        <v>6</v>
      </c>
      <c r="G8" s="99">
        <v>7</v>
      </c>
      <c r="H8" s="95">
        <v>8</v>
      </c>
      <c r="I8" s="100">
        <v>9</v>
      </c>
      <c r="J8" s="101">
        <v>10</v>
      </c>
      <c r="K8" s="102">
        <v>11</v>
      </c>
    </row>
    <row r="9" spans="1:17" ht="32.450000000000003" customHeight="1" x14ac:dyDescent="0.2">
      <c r="A9" s="243" t="s">
        <v>100</v>
      </c>
      <c r="B9" s="103">
        <v>0.24</v>
      </c>
      <c r="C9" s="209" t="s">
        <v>110</v>
      </c>
      <c r="D9" s="103">
        <v>0.2</v>
      </c>
      <c r="E9" s="105" t="s">
        <v>130</v>
      </c>
      <c r="F9" s="106">
        <v>0.25</v>
      </c>
      <c r="G9" s="107" t="s">
        <v>2</v>
      </c>
      <c r="H9" s="108"/>
      <c r="I9" s="31">
        <f>F9*H9</f>
        <v>0</v>
      </c>
      <c r="J9" s="32">
        <f>D9*(I9+I10+I11+I12)</f>
        <v>0</v>
      </c>
      <c r="K9" s="33">
        <f>B9*(J9+J13+J19+J27+J34)</f>
        <v>0</v>
      </c>
    </row>
    <row r="10" spans="1:17" ht="30.6" customHeight="1" x14ac:dyDescent="0.2">
      <c r="A10" s="243"/>
      <c r="B10" s="109"/>
      <c r="C10" s="226"/>
      <c r="D10" s="103"/>
      <c r="E10" s="110" t="s">
        <v>158</v>
      </c>
      <c r="F10" s="111">
        <v>0.25</v>
      </c>
      <c r="G10" s="34" t="s">
        <v>3</v>
      </c>
      <c r="H10" s="112"/>
      <c r="I10" s="31">
        <f>F10*H10</f>
        <v>0</v>
      </c>
      <c r="J10" s="35"/>
      <c r="K10" s="36"/>
    </row>
    <row r="11" spans="1:17" ht="31.9" customHeight="1" x14ac:dyDescent="0.2">
      <c r="A11" s="243"/>
      <c r="B11" s="109"/>
      <c r="C11" s="226"/>
      <c r="D11" s="103"/>
      <c r="E11" s="114" t="s">
        <v>159</v>
      </c>
      <c r="F11" s="115">
        <v>0.25</v>
      </c>
      <c r="G11" s="37" t="s">
        <v>4</v>
      </c>
      <c r="H11" s="116"/>
      <c r="I11" s="43">
        <f t="shared" ref="I11:I60" si="0">F11*H11</f>
        <v>0</v>
      </c>
      <c r="J11" s="36"/>
      <c r="K11" s="36"/>
    </row>
    <row r="12" spans="1:17" ht="47.45" customHeight="1" thickBot="1" x14ac:dyDescent="0.25">
      <c r="A12" s="243"/>
      <c r="B12" s="109"/>
      <c r="C12" s="117"/>
      <c r="D12" s="118"/>
      <c r="E12" s="119" t="s">
        <v>146</v>
      </c>
      <c r="F12" s="120">
        <v>0.25</v>
      </c>
      <c r="G12" s="52" t="s">
        <v>42</v>
      </c>
      <c r="H12" s="121"/>
      <c r="I12" s="41">
        <f t="shared" si="0"/>
        <v>0</v>
      </c>
      <c r="J12" s="42"/>
      <c r="K12" s="36"/>
    </row>
    <row r="13" spans="1:17" ht="34.15" customHeight="1" x14ac:dyDescent="0.2">
      <c r="A13" s="243"/>
      <c r="B13" s="109"/>
      <c r="C13" s="231" t="s">
        <v>111</v>
      </c>
      <c r="D13" s="122">
        <v>0.2</v>
      </c>
      <c r="E13" s="123" t="s">
        <v>131</v>
      </c>
      <c r="F13" s="124">
        <v>0.2</v>
      </c>
      <c r="G13" s="51" t="s">
        <v>43</v>
      </c>
      <c r="H13" s="125"/>
      <c r="I13" s="39">
        <f t="shared" si="0"/>
        <v>0</v>
      </c>
      <c r="J13" s="54">
        <f>D13*(I13+I14+I15+I16+I17+I18)</f>
        <v>0</v>
      </c>
      <c r="K13" s="40"/>
    </row>
    <row r="14" spans="1:17" ht="49.15" customHeight="1" x14ac:dyDescent="0.2">
      <c r="A14" s="243"/>
      <c r="B14" s="109"/>
      <c r="C14" s="239"/>
      <c r="D14" s="103"/>
      <c r="E14" s="110" t="s">
        <v>133</v>
      </c>
      <c r="F14" s="111">
        <v>0.2</v>
      </c>
      <c r="G14" s="37" t="s">
        <v>44</v>
      </c>
      <c r="H14" s="112"/>
      <c r="I14" s="43">
        <f t="shared" si="0"/>
        <v>0</v>
      </c>
      <c r="J14" s="36"/>
      <c r="K14" s="36"/>
    </row>
    <row r="15" spans="1:17" ht="33.6" customHeight="1" x14ac:dyDescent="0.2">
      <c r="A15" s="243"/>
      <c r="B15" s="109"/>
      <c r="C15" s="239"/>
      <c r="D15" s="103"/>
      <c r="E15" s="110" t="s">
        <v>132</v>
      </c>
      <c r="F15" s="111">
        <v>0.1</v>
      </c>
      <c r="G15" s="37" t="s">
        <v>45</v>
      </c>
      <c r="H15" s="112"/>
      <c r="I15" s="43">
        <f t="shared" si="0"/>
        <v>0</v>
      </c>
      <c r="J15" s="36"/>
      <c r="K15" s="36"/>
    </row>
    <row r="16" spans="1:17" ht="17.45" customHeight="1" x14ac:dyDescent="0.2">
      <c r="A16" s="12"/>
      <c r="B16" s="109"/>
      <c r="C16" s="239"/>
      <c r="D16" s="103"/>
      <c r="E16" s="110" t="s">
        <v>148</v>
      </c>
      <c r="F16" s="111">
        <v>0.1</v>
      </c>
      <c r="G16" s="37" t="s">
        <v>147</v>
      </c>
      <c r="H16" s="112"/>
      <c r="I16" s="43">
        <f t="shared" si="0"/>
        <v>0</v>
      </c>
      <c r="J16" s="36"/>
      <c r="K16" s="36"/>
    </row>
    <row r="17" spans="1:11" s="178" customFormat="1" ht="33.75" customHeight="1" x14ac:dyDescent="0.2">
      <c r="A17" s="172"/>
      <c r="B17" s="173"/>
      <c r="C17" s="239"/>
      <c r="D17" s="179"/>
      <c r="E17" s="131" t="s">
        <v>149</v>
      </c>
      <c r="F17" s="174">
        <v>0.2</v>
      </c>
      <c r="G17" s="175" t="s">
        <v>46</v>
      </c>
      <c r="H17" s="112"/>
      <c r="I17" s="176">
        <f t="shared" si="0"/>
        <v>0</v>
      </c>
      <c r="J17" s="177"/>
      <c r="K17" s="177"/>
    </row>
    <row r="18" spans="1:11" ht="63.75" customHeight="1" thickBot="1" x14ac:dyDescent="0.25">
      <c r="A18" s="12"/>
      <c r="B18" s="109"/>
      <c r="C18" s="246"/>
      <c r="D18" s="118"/>
      <c r="E18" s="126" t="s">
        <v>112</v>
      </c>
      <c r="F18" s="127">
        <v>0.2</v>
      </c>
      <c r="G18" s="52" t="s">
        <v>47</v>
      </c>
      <c r="H18" s="128"/>
      <c r="I18" s="47">
        <f t="shared" si="0"/>
        <v>0</v>
      </c>
      <c r="J18" s="42"/>
      <c r="K18" s="36"/>
    </row>
    <row r="19" spans="1:11" ht="36.6" customHeight="1" x14ac:dyDescent="0.2">
      <c r="A19" s="12"/>
      <c r="B19" s="109"/>
      <c r="C19" s="209" t="s">
        <v>150</v>
      </c>
      <c r="D19" s="103">
        <v>0.2</v>
      </c>
      <c r="E19" s="180" t="s">
        <v>160</v>
      </c>
      <c r="F19" s="106">
        <v>0.14000000000000001</v>
      </c>
      <c r="G19" s="50" t="s">
        <v>48</v>
      </c>
      <c r="H19" s="108"/>
      <c r="I19" s="31">
        <f t="shared" si="0"/>
        <v>0</v>
      </c>
      <c r="J19" s="53">
        <f>D19*(I19+I20+I21+I22+I23+I24+I25+I26)</f>
        <v>0</v>
      </c>
      <c r="K19" s="36"/>
    </row>
    <row r="20" spans="1:11" ht="33.6" customHeight="1" x14ac:dyDescent="0.2">
      <c r="A20" s="12"/>
      <c r="B20" s="109"/>
      <c r="C20" s="239"/>
      <c r="D20" s="103"/>
      <c r="E20" s="129" t="s">
        <v>161</v>
      </c>
      <c r="F20" s="115">
        <v>0.12</v>
      </c>
      <c r="G20" s="37" t="s">
        <v>49</v>
      </c>
      <c r="H20" s="116"/>
      <c r="I20" s="43">
        <f t="shared" si="0"/>
        <v>0</v>
      </c>
      <c r="J20" s="44"/>
      <c r="K20" s="36"/>
    </row>
    <row r="21" spans="1:11" ht="48.6" customHeight="1" x14ac:dyDescent="0.2">
      <c r="A21" s="12"/>
      <c r="B21" s="109"/>
      <c r="C21" s="239"/>
      <c r="D21" s="103"/>
      <c r="E21" s="110" t="s">
        <v>134</v>
      </c>
      <c r="F21" s="111">
        <v>0.12</v>
      </c>
      <c r="G21" s="37" t="s">
        <v>50</v>
      </c>
      <c r="H21" s="112"/>
      <c r="I21" s="43">
        <f t="shared" si="0"/>
        <v>0</v>
      </c>
      <c r="J21" s="44"/>
      <c r="K21" s="36"/>
    </row>
    <row r="22" spans="1:11" ht="48.75" customHeight="1" x14ac:dyDescent="0.2">
      <c r="A22" s="12"/>
      <c r="B22" s="109"/>
      <c r="C22" s="239"/>
      <c r="D22" s="103"/>
      <c r="E22" s="110" t="s">
        <v>135</v>
      </c>
      <c r="F22" s="111">
        <v>0.16</v>
      </c>
      <c r="G22" s="37" t="s">
        <v>5</v>
      </c>
      <c r="H22" s="112"/>
      <c r="I22" s="43">
        <f t="shared" si="0"/>
        <v>0</v>
      </c>
      <c r="J22" s="44"/>
      <c r="K22" s="36"/>
    </row>
    <row r="23" spans="1:11" ht="51.6" customHeight="1" x14ac:dyDescent="0.2">
      <c r="A23" s="12"/>
      <c r="B23" s="109"/>
      <c r="C23" s="239"/>
      <c r="D23" s="103"/>
      <c r="E23" s="110" t="s">
        <v>162</v>
      </c>
      <c r="F23" s="111">
        <v>0.11</v>
      </c>
      <c r="G23" s="37" t="s">
        <v>6</v>
      </c>
      <c r="H23" s="112"/>
      <c r="I23" s="43">
        <f t="shared" si="0"/>
        <v>0</v>
      </c>
      <c r="J23" s="44"/>
      <c r="K23" s="36"/>
    </row>
    <row r="24" spans="1:11" ht="48.6" customHeight="1" x14ac:dyDescent="0.2">
      <c r="A24" s="12"/>
      <c r="B24" s="109"/>
      <c r="C24" s="239"/>
      <c r="D24" s="103"/>
      <c r="E24" s="130" t="s">
        <v>141</v>
      </c>
      <c r="F24" s="111">
        <v>0.08</v>
      </c>
      <c r="G24" s="37" t="s">
        <v>7</v>
      </c>
      <c r="H24" s="112"/>
      <c r="I24" s="43">
        <f t="shared" si="0"/>
        <v>0</v>
      </c>
      <c r="J24" s="44"/>
      <c r="K24" s="36"/>
    </row>
    <row r="25" spans="1:11" ht="46.15" customHeight="1" x14ac:dyDescent="0.2">
      <c r="A25" s="12"/>
      <c r="B25" s="109"/>
      <c r="C25" s="239"/>
      <c r="D25" s="103"/>
      <c r="E25" s="131" t="s">
        <v>151</v>
      </c>
      <c r="F25" s="111">
        <v>0.15</v>
      </c>
      <c r="G25" s="37" t="s">
        <v>8</v>
      </c>
      <c r="H25" s="112"/>
      <c r="I25" s="43">
        <f t="shared" si="0"/>
        <v>0</v>
      </c>
      <c r="J25" s="44"/>
      <c r="K25" s="36"/>
    </row>
    <row r="26" spans="1:11" ht="50.25" customHeight="1" thickBot="1" x14ac:dyDescent="0.25">
      <c r="A26" s="12"/>
      <c r="B26" s="109"/>
      <c r="C26" s="239"/>
      <c r="D26" s="103"/>
      <c r="E26" s="132" t="s">
        <v>129</v>
      </c>
      <c r="F26" s="133">
        <v>0.12</v>
      </c>
      <c r="G26" s="52" t="s">
        <v>9</v>
      </c>
      <c r="H26" s="134"/>
      <c r="I26" s="38">
        <f t="shared" si="0"/>
        <v>0</v>
      </c>
      <c r="J26" s="45"/>
      <c r="K26" s="36"/>
    </row>
    <row r="27" spans="1:11" ht="47.45" customHeight="1" x14ac:dyDescent="0.2">
      <c r="A27" s="12"/>
      <c r="B27" s="109"/>
      <c r="C27" s="231" t="s">
        <v>113</v>
      </c>
      <c r="D27" s="122">
        <v>0.2</v>
      </c>
      <c r="E27" s="123" t="s">
        <v>114</v>
      </c>
      <c r="F27" s="124">
        <v>0.2</v>
      </c>
      <c r="G27" s="50" t="s">
        <v>12</v>
      </c>
      <c r="H27" s="125"/>
      <c r="I27" s="39">
        <f t="shared" si="0"/>
        <v>0</v>
      </c>
      <c r="J27" s="46">
        <f>D27*(I27+I28+I29+I30+I31+I32+I33)</f>
        <v>0</v>
      </c>
      <c r="K27" s="40"/>
    </row>
    <row r="28" spans="1:11" ht="30" customHeight="1" x14ac:dyDescent="0.2">
      <c r="A28" s="12"/>
      <c r="B28" s="109"/>
      <c r="C28" s="209"/>
      <c r="D28" s="103"/>
      <c r="E28" s="105" t="s">
        <v>164</v>
      </c>
      <c r="F28" s="106">
        <v>0.14000000000000001</v>
      </c>
      <c r="G28" s="37" t="s">
        <v>13</v>
      </c>
      <c r="H28" s="108"/>
      <c r="I28" s="31">
        <f t="shared" si="0"/>
        <v>0</v>
      </c>
      <c r="J28" s="236"/>
      <c r="K28" s="40"/>
    </row>
    <row r="29" spans="1:11" ht="34.9" customHeight="1" x14ac:dyDescent="0.2">
      <c r="A29" s="12"/>
      <c r="B29" s="109"/>
      <c r="C29" s="209"/>
      <c r="D29" s="103"/>
      <c r="E29" s="110" t="s">
        <v>165</v>
      </c>
      <c r="F29" s="111">
        <v>0.14000000000000001</v>
      </c>
      <c r="G29" s="37" t="s">
        <v>14</v>
      </c>
      <c r="H29" s="112"/>
      <c r="I29" s="43">
        <f t="shared" si="0"/>
        <v>0</v>
      </c>
      <c r="J29" s="236"/>
      <c r="K29" s="40"/>
    </row>
    <row r="30" spans="1:11" ht="35.25" customHeight="1" x14ac:dyDescent="0.2">
      <c r="A30" s="12"/>
      <c r="B30" s="109"/>
      <c r="C30" s="209"/>
      <c r="D30" s="103"/>
      <c r="E30" s="110" t="s">
        <v>166</v>
      </c>
      <c r="F30" s="111">
        <v>0.14000000000000001</v>
      </c>
      <c r="G30" s="37" t="s">
        <v>15</v>
      </c>
      <c r="H30" s="112"/>
      <c r="I30" s="43">
        <f t="shared" si="0"/>
        <v>0</v>
      </c>
      <c r="J30" s="236"/>
      <c r="K30" s="40"/>
    </row>
    <row r="31" spans="1:11" ht="31.9" customHeight="1" x14ac:dyDescent="0.2">
      <c r="A31" s="12"/>
      <c r="B31" s="109"/>
      <c r="C31" s="209"/>
      <c r="D31" s="103"/>
      <c r="E31" s="110" t="s">
        <v>98</v>
      </c>
      <c r="F31" s="111">
        <v>0.12</v>
      </c>
      <c r="G31" s="37" t="s">
        <v>16</v>
      </c>
      <c r="H31" s="112"/>
      <c r="I31" s="43">
        <f t="shared" si="0"/>
        <v>0</v>
      </c>
      <c r="J31" s="236"/>
      <c r="K31" s="40"/>
    </row>
    <row r="32" spans="1:11" ht="92.25" customHeight="1" x14ac:dyDescent="0.2">
      <c r="A32" s="12"/>
      <c r="B32" s="109"/>
      <c r="C32" s="239"/>
      <c r="D32" s="103"/>
      <c r="E32" s="129" t="s">
        <v>163</v>
      </c>
      <c r="F32" s="133">
        <v>0.14000000000000001</v>
      </c>
      <c r="G32" s="37" t="s">
        <v>17</v>
      </c>
      <c r="H32" s="134"/>
      <c r="I32" s="38">
        <f t="shared" si="0"/>
        <v>0</v>
      </c>
      <c r="J32" s="236"/>
      <c r="K32" s="36"/>
    </row>
    <row r="33" spans="1:12" ht="73.5" customHeight="1" thickBot="1" x14ac:dyDescent="0.25">
      <c r="A33" s="12"/>
      <c r="B33" s="109"/>
      <c r="C33" s="246"/>
      <c r="D33" s="118"/>
      <c r="E33" s="119" t="s">
        <v>167</v>
      </c>
      <c r="F33" s="120">
        <v>0.12</v>
      </c>
      <c r="G33" s="52" t="s">
        <v>18</v>
      </c>
      <c r="H33" s="121"/>
      <c r="I33" s="47">
        <f t="shared" si="0"/>
        <v>0</v>
      </c>
      <c r="J33" s="233"/>
      <c r="K33" s="36"/>
    </row>
    <row r="34" spans="1:12" ht="37.5" customHeight="1" x14ac:dyDescent="0.2">
      <c r="A34" s="12"/>
      <c r="B34" s="109"/>
      <c r="C34" s="209" t="s">
        <v>115</v>
      </c>
      <c r="D34" s="103">
        <v>0.2</v>
      </c>
      <c r="E34" s="105" t="s">
        <v>99</v>
      </c>
      <c r="F34" s="106">
        <v>0.17</v>
      </c>
      <c r="G34" s="56" t="s">
        <v>19</v>
      </c>
      <c r="H34" s="125"/>
      <c r="I34" s="39">
        <f t="shared" si="0"/>
        <v>0</v>
      </c>
      <c r="J34" s="53">
        <f>D34*(I34+I35+I36+I37+I38+I39)</f>
        <v>0</v>
      </c>
      <c r="K34" s="40"/>
    </row>
    <row r="35" spans="1:12" ht="63" customHeight="1" x14ac:dyDescent="0.2">
      <c r="A35" s="12"/>
      <c r="B35" s="109"/>
      <c r="C35" s="239"/>
      <c r="D35" s="103"/>
      <c r="E35" s="110" t="s">
        <v>152</v>
      </c>
      <c r="F35" s="106">
        <v>0.17</v>
      </c>
      <c r="G35" s="55" t="s">
        <v>20</v>
      </c>
      <c r="H35" s="108"/>
      <c r="I35" s="31">
        <f t="shared" si="0"/>
        <v>0</v>
      </c>
      <c r="J35" s="44"/>
      <c r="K35" s="36"/>
    </row>
    <row r="36" spans="1:12" ht="50.45" customHeight="1" x14ac:dyDescent="0.2">
      <c r="A36" s="12"/>
      <c r="B36" s="109"/>
      <c r="C36" s="239"/>
      <c r="D36" s="103"/>
      <c r="E36" s="110" t="s">
        <v>153</v>
      </c>
      <c r="F36" s="106">
        <v>0.17</v>
      </c>
      <c r="G36" s="55" t="s">
        <v>21</v>
      </c>
      <c r="H36" s="108"/>
      <c r="I36" s="31">
        <f t="shared" si="0"/>
        <v>0</v>
      </c>
      <c r="J36" s="44"/>
      <c r="K36" s="36"/>
    </row>
    <row r="37" spans="1:12" ht="46.15" customHeight="1" x14ac:dyDescent="0.2">
      <c r="A37" s="12"/>
      <c r="B37" s="109"/>
      <c r="C37" s="239"/>
      <c r="D37" s="103"/>
      <c r="E37" s="135" t="s">
        <v>154</v>
      </c>
      <c r="F37" s="106">
        <v>0.17</v>
      </c>
      <c r="G37" s="55" t="s">
        <v>22</v>
      </c>
      <c r="H37" s="108"/>
      <c r="I37" s="31">
        <f t="shared" si="0"/>
        <v>0</v>
      </c>
      <c r="J37" s="44"/>
      <c r="K37" s="36"/>
    </row>
    <row r="38" spans="1:12" ht="47.25" customHeight="1" x14ac:dyDescent="0.2">
      <c r="A38" s="12"/>
      <c r="B38" s="109"/>
      <c r="C38" s="239"/>
      <c r="D38" s="103"/>
      <c r="E38" s="110" t="s">
        <v>155</v>
      </c>
      <c r="F38" s="106">
        <v>0.16</v>
      </c>
      <c r="G38" s="55" t="s">
        <v>23</v>
      </c>
      <c r="H38" s="108"/>
      <c r="I38" s="31">
        <f t="shared" si="0"/>
        <v>0</v>
      </c>
      <c r="J38" s="44"/>
      <c r="K38" s="36"/>
    </row>
    <row r="39" spans="1:12" ht="79.5" customHeight="1" thickBot="1" x14ac:dyDescent="0.25">
      <c r="A39" s="12"/>
      <c r="B39" s="109"/>
      <c r="C39" s="239"/>
      <c r="D39" s="103"/>
      <c r="E39" s="114" t="s">
        <v>116</v>
      </c>
      <c r="F39" s="133">
        <v>0.16</v>
      </c>
      <c r="G39" s="55" t="s">
        <v>24</v>
      </c>
      <c r="H39" s="134"/>
      <c r="I39" s="38">
        <f t="shared" si="0"/>
        <v>0</v>
      </c>
      <c r="J39" s="44"/>
      <c r="K39" s="36"/>
    </row>
    <row r="40" spans="1:12" ht="70.5" customHeight="1" x14ac:dyDescent="0.2">
      <c r="A40" s="240" t="s">
        <v>117</v>
      </c>
      <c r="B40" s="136">
        <v>0.24</v>
      </c>
      <c r="C40" s="231" t="s">
        <v>142</v>
      </c>
      <c r="D40" s="122">
        <v>0.25</v>
      </c>
      <c r="E40" s="137" t="s">
        <v>168</v>
      </c>
      <c r="F40" s="138">
        <v>0.2</v>
      </c>
      <c r="G40" s="197" t="s">
        <v>25</v>
      </c>
      <c r="H40" s="125"/>
      <c r="I40" s="139">
        <f t="shared" si="0"/>
        <v>0</v>
      </c>
      <c r="J40" s="57">
        <f>D40*(I40+I41+I42+I43+I44)</f>
        <v>0</v>
      </c>
      <c r="K40" s="48">
        <f>B40*(J40+J45+J49+J52)</f>
        <v>0</v>
      </c>
    </row>
    <row r="41" spans="1:12" ht="56.25" customHeight="1" x14ac:dyDescent="0.2">
      <c r="A41" s="241"/>
      <c r="B41" s="140"/>
      <c r="C41" s="239"/>
      <c r="D41" s="103"/>
      <c r="E41" s="141" t="s">
        <v>169</v>
      </c>
      <c r="F41" s="142">
        <v>0.2</v>
      </c>
      <c r="G41" s="198" t="s">
        <v>26</v>
      </c>
      <c r="H41" s="116"/>
      <c r="I41" s="144">
        <f t="shared" si="0"/>
        <v>0</v>
      </c>
      <c r="J41" s="247"/>
      <c r="K41" s="36"/>
    </row>
    <row r="42" spans="1:12" ht="57.75" customHeight="1" x14ac:dyDescent="0.2">
      <c r="A42" s="113"/>
      <c r="B42" s="140"/>
      <c r="C42" s="239"/>
      <c r="D42" s="145"/>
      <c r="E42" s="141" t="s">
        <v>170</v>
      </c>
      <c r="F42" s="142">
        <v>0.2</v>
      </c>
      <c r="G42" s="198" t="s">
        <v>27</v>
      </c>
      <c r="H42" s="116"/>
      <c r="I42" s="144">
        <f t="shared" si="0"/>
        <v>0</v>
      </c>
      <c r="J42" s="248"/>
      <c r="K42" s="36"/>
    </row>
    <row r="43" spans="1:12" ht="54" customHeight="1" x14ac:dyDescent="0.2">
      <c r="A43" s="113"/>
      <c r="B43" s="140"/>
      <c r="C43" s="239"/>
      <c r="D43" s="145"/>
      <c r="E43" s="131" t="s">
        <v>171</v>
      </c>
      <c r="F43" s="146">
        <v>0.2</v>
      </c>
      <c r="G43" s="198" t="s">
        <v>28</v>
      </c>
      <c r="H43" s="112"/>
      <c r="I43" s="144">
        <f t="shared" si="0"/>
        <v>0</v>
      </c>
      <c r="J43" s="248"/>
      <c r="K43" s="36"/>
    </row>
    <row r="44" spans="1:12" ht="57" customHeight="1" thickBot="1" x14ac:dyDescent="0.25">
      <c r="A44" s="113"/>
      <c r="B44" s="140"/>
      <c r="C44" s="239"/>
      <c r="D44" s="145"/>
      <c r="E44" s="141" t="s">
        <v>172</v>
      </c>
      <c r="F44" s="142">
        <v>0.2</v>
      </c>
      <c r="G44" s="143" t="s">
        <v>51</v>
      </c>
      <c r="H44" s="116"/>
      <c r="I44" s="144">
        <f t="shared" si="0"/>
        <v>0</v>
      </c>
      <c r="J44" s="248"/>
      <c r="K44" s="36"/>
    </row>
    <row r="45" spans="1:12" ht="29.25" customHeight="1" x14ac:dyDescent="0.2">
      <c r="A45" s="8"/>
      <c r="B45" s="184"/>
      <c r="C45" s="251" t="s">
        <v>136</v>
      </c>
      <c r="D45" s="122">
        <v>0.2</v>
      </c>
      <c r="E45" s="205" t="s">
        <v>173</v>
      </c>
      <c r="F45" s="185">
        <v>0.25</v>
      </c>
      <c r="G45" s="187" t="s">
        <v>52</v>
      </c>
      <c r="H45" s="150"/>
      <c r="I45" s="186">
        <f t="shared" si="0"/>
        <v>0</v>
      </c>
      <c r="J45" s="203">
        <f>D45*(I45+I46+I47+I48)</f>
        <v>0</v>
      </c>
      <c r="K45" s="201"/>
      <c r="L45" s="182"/>
    </row>
    <row r="46" spans="1:12" ht="37.15" customHeight="1" x14ac:dyDescent="0.2">
      <c r="A46" s="8"/>
      <c r="B46" s="184"/>
      <c r="C46" s="252"/>
      <c r="D46" s="249"/>
      <c r="E46" s="207" t="s">
        <v>174</v>
      </c>
      <c r="F46" s="111">
        <v>0.25</v>
      </c>
      <c r="G46" s="199" t="s">
        <v>53</v>
      </c>
      <c r="H46" s="112"/>
      <c r="I46" s="43">
        <f t="shared" si="0"/>
        <v>0</v>
      </c>
      <c r="J46" s="204"/>
      <c r="K46" s="196"/>
    </row>
    <row r="47" spans="1:12" ht="34.9" customHeight="1" x14ac:dyDescent="0.2">
      <c r="A47" s="8"/>
      <c r="B47" s="184"/>
      <c r="C47" s="252"/>
      <c r="D47" s="249"/>
      <c r="E47" s="207" t="s">
        <v>175</v>
      </c>
      <c r="F47" s="111">
        <v>0.25</v>
      </c>
      <c r="G47" s="199" t="s">
        <v>54</v>
      </c>
      <c r="H47" s="112"/>
      <c r="I47" s="43">
        <f t="shared" si="0"/>
        <v>0</v>
      </c>
      <c r="J47" s="196"/>
      <c r="K47" s="196"/>
    </row>
    <row r="48" spans="1:12" ht="62.25" customHeight="1" thickBot="1" x14ac:dyDescent="0.25">
      <c r="A48" s="8"/>
      <c r="B48" s="140"/>
      <c r="C48" s="253"/>
      <c r="D48" s="250"/>
      <c r="E48" s="206" t="s">
        <v>137</v>
      </c>
      <c r="F48" s="127">
        <v>0.25</v>
      </c>
      <c r="G48" s="200" t="s">
        <v>55</v>
      </c>
      <c r="H48" s="128"/>
      <c r="I48" s="41">
        <f t="shared" si="0"/>
        <v>0</v>
      </c>
      <c r="J48" s="202"/>
      <c r="K48" s="202"/>
    </row>
    <row r="49" spans="1:15" ht="93" customHeight="1" x14ac:dyDescent="0.2">
      <c r="A49" s="8"/>
      <c r="B49" s="140"/>
      <c r="C49" s="211" t="s">
        <v>118</v>
      </c>
      <c r="D49" s="103">
        <v>0.25</v>
      </c>
      <c r="E49" s="129" t="s">
        <v>119</v>
      </c>
      <c r="F49" s="149">
        <v>0.34</v>
      </c>
      <c r="G49" s="143" t="s">
        <v>56</v>
      </c>
      <c r="H49" s="134"/>
      <c r="I49" s="183">
        <f t="shared" si="0"/>
        <v>0</v>
      </c>
      <c r="J49" s="166">
        <f>D49*(I49+I50+I51)</f>
        <v>0</v>
      </c>
      <c r="K49" s="61"/>
    </row>
    <row r="50" spans="1:15" ht="63" customHeight="1" x14ac:dyDescent="0.2">
      <c r="A50" s="8"/>
      <c r="B50" s="140"/>
      <c r="C50" s="213"/>
      <c r="D50" s="145"/>
      <c r="E50" s="110" t="s">
        <v>176</v>
      </c>
      <c r="F50" s="151">
        <v>0.34</v>
      </c>
      <c r="G50" s="143" t="s">
        <v>57</v>
      </c>
      <c r="H50" s="112"/>
      <c r="I50" s="60">
        <f t="shared" si="0"/>
        <v>0</v>
      </c>
      <c r="J50" s="40"/>
      <c r="K50" s="61"/>
    </row>
    <row r="51" spans="1:15" ht="66" customHeight="1" thickBot="1" x14ac:dyDescent="0.25">
      <c r="A51" s="8"/>
      <c r="B51" s="140"/>
      <c r="C51" s="104"/>
      <c r="D51" s="145"/>
      <c r="E51" s="114" t="s">
        <v>143</v>
      </c>
      <c r="F51" s="152">
        <v>0.32</v>
      </c>
      <c r="G51" s="143" t="s">
        <v>58</v>
      </c>
      <c r="H51" s="121"/>
      <c r="I51" s="47">
        <f t="shared" si="0"/>
        <v>0</v>
      </c>
      <c r="J51" s="40"/>
      <c r="K51" s="232"/>
      <c r="O51" s="153"/>
    </row>
    <row r="52" spans="1:15" ht="30.75" customHeight="1" x14ac:dyDescent="0.2">
      <c r="A52" s="8"/>
      <c r="B52" s="140"/>
      <c r="C52" s="237" t="s">
        <v>144</v>
      </c>
      <c r="D52" s="122">
        <v>0.3</v>
      </c>
      <c r="E52" s="137" t="s">
        <v>138</v>
      </c>
      <c r="F52" s="188">
        <v>0.15</v>
      </c>
      <c r="G52" s="143" t="s">
        <v>59</v>
      </c>
      <c r="H52" s="125"/>
      <c r="I52" s="189">
        <f t="shared" si="0"/>
        <v>0</v>
      </c>
      <c r="J52" s="190">
        <f>D52*(I52+I53+I54+I55+I56+I57)</f>
        <v>0</v>
      </c>
      <c r="K52" s="236"/>
      <c r="N52" s="8"/>
    </row>
    <row r="53" spans="1:15" ht="48" customHeight="1" x14ac:dyDescent="0.2">
      <c r="A53" s="8"/>
      <c r="B53" s="140"/>
      <c r="C53" s="238"/>
      <c r="D53" s="103"/>
      <c r="E53" s="131" t="s">
        <v>140</v>
      </c>
      <c r="F53" s="191">
        <v>0.15</v>
      </c>
      <c r="G53" s="143" t="s">
        <v>60</v>
      </c>
      <c r="H53" s="112"/>
      <c r="I53" s="192">
        <f t="shared" si="0"/>
        <v>0</v>
      </c>
      <c r="J53" s="193"/>
      <c r="K53" s="61"/>
    </row>
    <row r="54" spans="1:15" ht="54" customHeight="1" x14ac:dyDescent="0.2">
      <c r="A54" s="8"/>
      <c r="B54" s="140"/>
      <c r="C54" s="238"/>
      <c r="D54" s="103"/>
      <c r="E54" s="131" t="s">
        <v>177</v>
      </c>
      <c r="F54" s="191">
        <v>0.17</v>
      </c>
      <c r="G54" s="143" t="s">
        <v>61</v>
      </c>
      <c r="H54" s="112"/>
      <c r="I54" s="192">
        <f t="shared" si="0"/>
        <v>0</v>
      </c>
      <c r="J54" s="193"/>
      <c r="K54" s="61"/>
    </row>
    <row r="55" spans="1:15" ht="35.450000000000003" customHeight="1" x14ac:dyDescent="0.2">
      <c r="A55" s="8"/>
      <c r="B55" s="140"/>
      <c r="C55" s="238"/>
      <c r="D55" s="103"/>
      <c r="E55" s="131" t="s">
        <v>145</v>
      </c>
      <c r="F55" s="191">
        <v>0.17</v>
      </c>
      <c r="G55" s="143" t="s">
        <v>62</v>
      </c>
      <c r="H55" s="112"/>
      <c r="I55" s="192">
        <f t="shared" si="0"/>
        <v>0</v>
      </c>
      <c r="J55" s="193"/>
      <c r="K55" s="61"/>
    </row>
    <row r="56" spans="1:15" ht="46.15" customHeight="1" x14ac:dyDescent="0.2">
      <c r="A56" s="8"/>
      <c r="B56" s="140"/>
      <c r="C56" s="238"/>
      <c r="D56" s="103"/>
      <c r="E56" s="131" t="s">
        <v>139</v>
      </c>
      <c r="F56" s="191">
        <v>0.18</v>
      </c>
      <c r="G56" s="143" t="s">
        <v>63</v>
      </c>
      <c r="H56" s="112"/>
      <c r="I56" s="192">
        <f t="shared" si="0"/>
        <v>0</v>
      </c>
      <c r="J56" s="193"/>
      <c r="K56" s="61"/>
    </row>
    <row r="57" spans="1:15" ht="50.25" customHeight="1" thickBot="1" x14ac:dyDescent="0.25">
      <c r="A57" s="8"/>
      <c r="B57" s="140"/>
      <c r="C57" s="181"/>
      <c r="D57" s="103"/>
      <c r="E57" s="159" t="s">
        <v>178</v>
      </c>
      <c r="F57" s="191">
        <v>0.18</v>
      </c>
      <c r="G57" s="143" t="s">
        <v>64</v>
      </c>
      <c r="H57" s="112"/>
      <c r="I57" s="192">
        <f t="shared" si="0"/>
        <v>0</v>
      </c>
      <c r="J57" s="193"/>
      <c r="K57" s="61"/>
    </row>
    <row r="58" spans="1:15" ht="43.9" customHeight="1" x14ac:dyDescent="0.2">
      <c r="A58" s="209" t="s">
        <v>120</v>
      </c>
      <c r="B58" s="156">
        <v>0.28000000000000003</v>
      </c>
      <c r="C58" s="211" t="s">
        <v>121</v>
      </c>
      <c r="D58" s="103">
        <v>0.5</v>
      </c>
      <c r="E58" s="105" t="s">
        <v>179</v>
      </c>
      <c r="F58" s="157"/>
      <c r="G58" s="143" t="s">
        <v>65</v>
      </c>
      <c r="H58" s="108"/>
      <c r="I58" s="39">
        <f>I59+I60</f>
        <v>0</v>
      </c>
      <c r="J58" s="54">
        <f>D58*(I58+I61+I64)</f>
        <v>0</v>
      </c>
      <c r="K58" s="48">
        <f>B58*(J58+J67+J76)</f>
        <v>0</v>
      </c>
    </row>
    <row r="59" spans="1:15" ht="16.5" customHeight="1" x14ac:dyDescent="0.2">
      <c r="A59" s="210"/>
      <c r="B59" s="140"/>
      <c r="C59" s="212"/>
      <c r="D59" s="145"/>
      <c r="E59" s="158" t="s">
        <v>122</v>
      </c>
      <c r="F59" s="151">
        <v>0.1</v>
      </c>
      <c r="G59" s="49"/>
      <c r="H59" s="112"/>
      <c r="I59" s="43">
        <f t="shared" si="0"/>
        <v>0</v>
      </c>
      <c r="J59" s="40"/>
      <c r="K59" s="61"/>
    </row>
    <row r="60" spans="1:15" ht="17.25" customHeight="1" x14ac:dyDescent="0.2">
      <c r="A60" s="210"/>
      <c r="B60" s="140"/>
      <c r="C60" s="212"/>
      <c r="D60" s="145"/>
      <c r="E60" s="110" t="s">
        <v>123</v>
      </c>
      <c r="F60" s="151">
        <v>0.2</v>
      </c>
      <c r="G60" s="49"/>
      <c r="H60" s="112"/>
      <c r="I60" s="43">
        <f t="shared" si="0"/>
        <v>0</v>
      </c>
      <c r="J60" s="40"/>
      <c r="K60" s="61"/>
    </row>
    <row r="61" spans="1:15" ht="46.15" customHeight="1" x14ac:dyDescent="0.2">
      <c r="A61" s="210"/>
      <c r="B61" s="140"/>
      <c r="C61" s="212"/>
      <c r="D61" s="145"/>
      <c r="E61" s="110" t="s">
        <v>180</v>
      </c>
      <c r="F61" s="151"/>
      <c r="G61" s="49" t="s">
        <v>66</v>
      </c>
      <c r="H61" s="112"/>
      <c r="I61" s="31">
        <f>I62+I63</f>
        <v>0</v>
      </c>
      <c r="J61" s="40"/>
      <c r="K61" s="61"/>
    </row>
    <row r="62" spans="1:15" ht="16.5" customHeight="1" x14ac:dyDescent="0.2">
      <c r="A62" s="210"/>
      <c r="B62" s="140"/>
      <c r="C62" s="213"/>
      <c r="D62" s="145"/>
      <c r="E62" s="158" t="s">
        <v>122</v>
      </c>
      <c r="F62" s="151">
        <v>0.1</v>
      </c>
      <c r="G62" s="49"/>
      <c r="H62" s="112"/>
      <c r="I62" s="43">
        <f>F62*H62</f>
        <v>0</v>
      </c>
      <c r="J62" s="40"/>
      <c r="K62" s="61"/>
    </row>
    <row r="63" spans="1:15" ht="20.25" customHeight="1" x14ac:dyDescent="0.2">
      <c r="A63" s="210"/>
      <c r="B63" s="140"/>
      <c r="C63" s="213"/>
      <c r="D63" s="145"/>
      <c r="E63" s="110" t="s">
        <v>124</v>
      </c>
      <c r="F63" s="151">
        <v>0.2</v>
      </c>
      <c r="G63" s="49"/>
      <c r="H63" s="112"/>
      <c r="I63" s="43">
        <f>F63*H63</f>
        <v>0</v>
      </c>
      <c r="J63" s="40"/>
      <c r="K63" s="61"/>
    </row>
    <row r="64" spans="1:15" ht="48.75" customHeight="1" x14ac:dyDescent="0.2">
      <c r="A64" s="8"/>
      <c r="B64" s="140"/>
      <c r="C64" s="213"/>
      <c r="D64" s="145"/>
      <c r="E64" s="159" t="s">
        <v>181</v>
      </c>
      <c r="F64" s="151"/>
      <c r="G64" s="49" t="s">
        <v>67</v>
      </c>
      <c r="H64" s="112"/>
      <c r="I64" s="31">
        <f>I65+I66</f>
        <v>0</v>
      </c>
      <c r="J64" s="40"/>
      <c r="K64" s="61"/>
    </row>
    <row r="65" spans="1:11" ht="16.149999999999999" customHeight="1" x14ac:dyDescent="0.2">
      <c r="A65" s="8"/>
      <c r="B65" s="140"/>
      <c r="C65" s="213"/>
      <c r="D65" s="145"/>
      <c r="E65" s="105" t="s">
        <v>75</v>
      </c>
      <c r="F65" s="157">
        <v>0.2</v>
      </c>
      <c r="G65" s="49"/>
      <c r="H65" s="108"/>
      <c r="I65" s="43">
        <f t="shared" ref="I65:I81" si="1">F65*H65</f>
        <v>0</v>
      </c>
      <c r="J65" s="40"/>
      <c r="K65" s="61"/>
    </row>
    <row r="66" spans="1:11" ht="16.899999999999999" customHeight="1" thickBot="1" x14ac:dyDescent="0.25">
      <c r="A66" s="8"/>
      <c r="B66" s="140"/>
      <c r="C66" s="155"/>
      <c r="D66" s="148"/>
      <c r="E66" s="126" t="s">
        <v>76</v>
      </c>
      <c r="F66" s="160">
        <v>0.2</v>
      </c>
      <c r="G66" s="52"/>
      <c r="H66" s="128"/>
      <c r="I66" s="38">
        <f t="shared" si="1"/>
        <v>0</v>
      </c>
      <c r="J66" s="59"/>
      <c r="K66" s="61"/>
    </row>
    <row r="67" spans="1:11" ht="49.5" customHeight="1" x14ac:dyDescent="0.2">
      <c r="A67" s="8"/>
      <c r="B67" s="140"/>
      <c r="C67" s="231" t="s">
        <v>125</v>
      </c>
      <c r="D67" s="122">
        <v>0.5</v>
      </c>
      <c r="E67" s="123" t="s">
        <v>182</v>
      </c>
      <c r="F67" s="154">
        <v>0.2</v>
      </c>
      <c r="G67" s="56" t="s">
        <v>68</v>
      </c>
      <c r="H67" s="161"/>
      <c r="I67" s="39">
        <f t="shared" si="1"/>
        <v>0</v>
      </c>
      <c r="J67" s="85">
        <f>D67*(I67+I68+I69+I70+I71+I72)</f>
        <v>0</v>
      </c>
      <c r="K67" s="61"/>
    </row>
    <row r="68" spans="1:11" ht="49.5" customHeight="1" x14ac:dyDescent="0.2">
      <c r="A68" s="8"/>
      <c r="B68" s="140"/>
      <c r="C68" s="210"/>
      <c r="D68" s="103"/>
      <c r="E68" s="105" t="s">
        <v>183</v>
      </c>
      <c r="F68" s="157">
        <v>0.2</v>
      </c>
      <c r="G68" s="56" t="s">
        <v>69</v>
      </c>
      <c r="H68" s="162"/>
      <c r="I68" s="43">
        <f t="shared" si="1"/>
        <v>0</v>
      </c>
      <c r="J68" s="61"/>
      <c r="K68" s="61"/>
    </row>
    <row r="69" spans="1:11" ht="48.6" customHeight="1" x14ac:dyDescent="0.2">
      <c r="A69" s="8"/>
      <c r="B69" s="140"/>
      <c r="C69" s="104"/>
      <c r="D69" s="103"/>
      <c r="E69" s="105" t="s">
        <v>184</v>
      </c>
      <c r="F69" s="157">
        <v>0.2</v>
      </c>
      <c r="G69" s="56" t="s">
        <v>70</v>
      </c>
      <c r="H69" s="162"/>
      <c r="I69" s="43">
        <f t="shared" si="1"/>
        <v>0</v>
      </c>
      <c r="J69" s="61"/>
      <c r="K69" s="232"/>
    </row>
    <row r="70" spans="1:11" ht="18" customHeight="1" x14ac:dyDescent="0.2">
      <c r="A70" s="12"/>
      <c r="B70" s="109"/>
      <c r="C70" s="104"/>
      <c r="D70" s="103"/>
      <c r="E70" s="110" t="s">
        <v>185</v>
      </c>
      <c r="F70" s="111">
        <v>0.15</v>
      </c>
      <c r="G70" s="56" t="s">
        <v>71</v>
      </c>
      <c r="H70" s="112"/>
      <c r="I70" s="43">
        <f t="shared" si="1"/>
        <v>0</v>
      </c>
      <c r="J70" s="36"/>
      <c r="K70" s="232"/>
    </row>
    <row r="71" spans="1:11" ht="31.5" customHeight="1" x14ac:dyDescent="0.2">
      <c r="A71" s="12"/>
      <c r="B71" s="109"/>
      <c r="C71" s="104"/>
      <c r="D71" s="103"/>
      <c r="E71" s="110" t="s">
        <v>186</v>
      </c>
      <c r="F71" s="111">
        <v>0.15</v>
      </c>
      <c r="G71" s="56" t="s">
        <v>72</v>
      </c>
      <c r="H71" s="112"/>
      <c r="I71" s="43">
        <f t="shared" si="1"/>
        <v>0</v>
      </c>
      <c r="J71" s="36"/>
      <c r="K71" s="232"/>
    </row>
    <row r="72" spans="1:11" ht="31.9" customHeight="1" thickBot="1" x14ac:dyDescent="0.25">
      <c r="A72" s="1"/>
      <c r="B72" s="147"/>
      <c r="C72" s="155"/>
      <c r="D72" s="118"/>
      <c r="E72" s="126" t="s">
        <v>187</v>
      </c>
      <c r="F72" s="160">
        <v>0.1</v>
      </c>
      <c r="G72" s="56" t="s">
        <v>73</v>
      </c>
      <c r="H72" s="163"/>
      <c r="I72" s="41">
        <f t="shared" si="1"/>
        <v>0</v>
      </c>
      <c r="J72" s="62"/>
      <c r="K72" s="233"/>
    </row>
    <row r="73" spans="1:11" ht="33.6" customHeight="1" x14ac:dyDescent="0.2">
      <c r="A73" s="209" t="s">
        <v>126</v>
      </c>
      <c r="B73" s="156">
        <v>0.24</v>
      </c>
      <c r="C73" s="234" t="s">
        <v>127</v>
      </c>
      <c r="D73" s="122">
        <v>0.5</v>
      </c>
      <c r="E73" s="123" t="s">
        <v>192</v>
      </c>
      <c r="F73" s="154">
        <v>0.2</v>
      </c>
      <c r="G73" s="51" t="s">
        <v>74</v>
      </c>
      <c r="H73" s="125"/>
      <c r="I73" s="39">
        <f t="shared" si="1"/>
        <v>0</v>
      </c>
      <c r="J73" s="54">
        <f>D73*(I73+I74+I75+I76+I77)</f>
        <v>0</v>
      </c>
      <c r="K73" s="48">
        <f>B73*(J73+J78)</f>
        <v>0</v>
      </c>
    </row>
    <row r="74" spans="1:11" ht="62.25" customHeight="1" x14ac:dyDescent="0.2">
      <c r="A74" s="210"/>
      <c r="B74" s="140"/>
      <c r="C74" s="235"/>
      <c r="D74" s="145"/>
      <c r="E74" s="105" t="s">
        <v>188</v>
      </c>
      <c r="F74" s="157">
        <v>0.2</v>
      </c>
      <c r="G74" s="37" t="s">
        <v>77</v>
      </c>
      <c r="H74" s="108"/>
      <c r="I74" s="31">
        <f t="shared" si="1"/>
        <v>0</v>
      </c>
      <c r="J74" s="40"/>
      <c r="K74" s="61"/>
    </row>
    <row r="75" spans="1:11" ht="48.6" customHeight="1" x14ac:dyDescent="0.2">
      <c r="A75" s="210"/>
      <c r="B75" s="140"/>
      <c r="C75" s="164"/>
      <c r="D75" s="145"/>
      <c r="E75" s="105" t="s">
        <v>193</v>
      </c>
      <c r="F75" s="157">
        <v>0.2</v>
      </c>
      <c r="G75" s="37" t="s">
        <v>78</v>
      </c>
      <c r="H75" s="108"/>
      <c r="I75" s="31">
        <f t="shared" si="1"/>
        <v>0</v>
      </c>
      <c r="J75" s="40"/>
      <c r="K75" s="61"/>
    </row>
    <row r="76" spans="1:11" ht="47.45" customHeight="1" x14ac:dyDescent="0.2">
      <c r="A76" s="210"/>
      <c r="B76" s="140"/>
      <c r="C76" s="164"/>
      <c r="D76" s="145"/>
      <c r="E76" s="105" t="s">
        <v>190</v>
      </c>
      <c r="F76" s="157">
        <v>0.2</v>
      </c>
      <c r="G76" s="37" t="s">
        <v>79</v>
      </c>
      <c r="H76" s="108"/>
      <c r="I76" s="31">
        <f t="shared" si="1"/>
        <v>0</v>
      </c>
      <c r="J76" s="40"/>
      <c r="K76" s="61"/>
    </row>
    <row r="77" spans="1:11" ht="35.450000000000003" customHeight="1" thickBot="1" x14ac:dyDescent="0.25">
      <c r="A77" s="210"/>
      <c r="B77" s="140"/>
      <c r="C77" s="165"/>
      <c r="D77" s="148"/>
      <c r="E77" s="126" t="s">
        <v>191</v>
      </c>
      <c r="F77" s="160">
        <v>0.2</v>
      </c>
      <c r="G77" s="52" t="s">
        <v>189</v>
      </c>
      <c r="H77" s="128"/>
      <c r="I77" s="41">
        <f t="shared" si="1"/>
        <v>0</v>
      </c>
      <c r="J77" s="59"/>
      <c r="K77" s="62"/>
    </row>
    <row r="78" spans="1:11" ht="64.150000000000006" customHeight="1" x14ac:dyDescent="0.2">
      <c r="A78" s="210"/>
      <c r="B78" s="140"/>
      <c r="C78" s="209" t="s">
        <v>128</v>
      </c>
      <c r="D78" s="103">
        <v>0.5</v>
      </c>
      <c r="E78" s="105" t="s">
        <v>194</v>
      </c>
      <c r="F78" s="157">
        <v>0.25</v>
      </c>
      <c r="G78" s="63" t="s">
        <v>195</v>
      </c>
      <c r="H78" s="108"/>
      <c r="I78" s="31">
        <f t="shared" si="1"/>
        <v>0</v>
      </c>
      <c r="J78" s="166">
        <f>D78*(I78+I79+I80+I81)</f>
        <v>0</v>
      </c>
      <c r="K78" s="61"/>
    </row>
    <row r="79" spans="1:11" ht="48.75" customHeight="1" x14ac:dyDescent="0.2">
      <c r="A79" s="210"/>
      <c r="B79" s="140"/>
      <c r="C79" s="209"/>
      <c r="D79" s="103"/>
      <c r="E79" s="208" t="s">
        <v>196</v>
      </c>
      <c r="F79" s="157">
        <v>0.25</v>
      </c>
      <c r="G79" s="63" t="s">
        <v>80</v>
      </c>
      <c r="H79" s="108"/>
      <c r="I79" s="31">
        <f t="shared" si="1"/>
        <v>0</v>
      </c>
      <c r="J79" s="40"/>
      <c r="K79" s="61"/>
    </row>
    <row r="80" spans="1:11" ht="57" customHeight="1" x14ac:dyDescent="0.2">
      <c r="A80" s="210"/>
      <c r="B80" s="140"/>
      <c r="C80" s="209"/>
      <c r="D80" s="103"/>
      <c r="E80" s="105" t="s">
        <v>197</v>
      </c>
      <c r="F80" s="157">
        <v>0.25</v>
      </c>
      <c r="G80" s="63" t="s">
        <v>81</v>
      </c>
      <c r="H80" s="108"/>
      <c r="I80" s="31">
        <f t="shared" si="1"/>
        <v>0</v>
      </c>
      <c r="J80" s="40"/>
      <c r="K80" s="61"/>
    </row>
    <row r="81" spans="1:11" ht="34.9" customHeight="1" thickBot="1" x14ac:dyDescent="0.25">
      <c r="A81" s="210"/>
      <c r="B81" s="140"/>
      <c r="C81" s="104"/>
      <c r="D81" s="103"/>
      <c r="E81" s="129" t="s">
        <v>198</v>
      </c>
      <c r="F81" s="157">
        <v>0.25</v>
      </c>
      <c r="G81" s="63" t="s">
        <v>82</v>
      </c>
      <c r="H81" s="108"/>
      <c r="I81" s="31">
        <f t="shared" si="1"/>
        <v>0</v>
      </c>
      <c r="J81" s="40"/>
      <c r="K81" s="61"/>
    </row>
    <row r="82" spans="1:11" ht="15.75" thickBot="1" x14ac:dyDescent="0.25">
      <c r="A82" s="221" t="s">
        <v>88</v>
      </c>
      <c r="B82" s="167">
        <f>SUM(B9:B81)</f>
        <v>1</v>
      </c>
      <c r="C82" s="168"/>
      <c r="D82" s="169">
        <f>SUM(D9:D39)</f>
        <v>1</v>
      </c>
      <c r="E82" s="58"/>
      <c r="F82" s="223"/>
      <c r="G82" s="224"/>
      <c r="H82" s="217" t="s">
        <v>89</v>
      </c>
      <c r="I82" s="218"/>
      <c r="J82" s="54">
        <f>SUM(J9:J39)</f>
        <v>0</v>
      </c>
      <c r="K82" s="64">
        <f>K9+K40+K58+K73</f>
        <v>0</v>
      </c>
    </row>
    <row r="83" spans="1:11" ht="15.75" thickBot="1" x14ac:dyDescent="0.25">
      <c r="A83" s="222"/>
      <c r="B83" s="228"/>
      <c r="C83" s="2"/>
      <c r="D83" s="169">
        <f>SUM(D40:D57)</f>
        <v>1</v>
      </c>
      <c r="E83" s="8"/>
      <c r="F83" s="225"/>
      <c r="G83" s="226"/>
      <c r="H83" s="217" t="s">
        <v>90</v>
      </c>
      <c r="I83" s="218"/>
      <c r="J83" s="54">
        <f>SUM(J40:J57)</f>
        <v>0</v>
      </c>
      <c r="K83" s="214"/>
    </row>
    <row r="84" spans="1:11" ht="15.75" thickBot="1" x14ac:dyDescent="0.25">
      <c r="A84" s="170"/>
      <c r="B84" s="229"/>
      <c r="C84" s="2"/>
      <c r="D84" s="169">
        <f>SUM(D58:D72)</f>
        <v>1</v>
      </c>
      <c r="E84" s="8"/>
      <c r="F84" s="225"/>
      <c r="G84" s="226"/>
      <c r="H84" s="217" t="s">
        <v>91</v>
      </c>
      <c r="I84" s="218"/>
      <c r="J84" s="54">
        <f>SUM(J58:J72)</f>
        <v>0</v>
      </c>
      <c r="K84" s="215"/>
    </row>
    <row r="85" spans="1:11" ht="15.75" thickBot="1" x14ac:dyDescent="0.25">
      <c r="A85" s="1"/>
      <c r="B85" s="230"/>
      <c r="C85" s="171"/>
      <c r="D85" s="169">
        <f>SUM(D73:D81)</f>
        <v>1</v>
      </c>
      <c r="E85" s="1"/>
      <c r="F85" s="227"/>
      <c r="G85" s="227"/>
      <c r="H85" s="219" t="s">
        <v>92</v>
      </c>
      <c r="I85" s="220"/>
      <c r="J85" s="68">
        <f>SUM(J73:J81)</f>
        <v>0</v>
      </c>
      <c r="K85" s="216"/>
    </row>
    <row r="86" spans="1:11" x14ac:dyDescent="0.2">
      <c r="A86" s="8"/>
    </row>
    <row r="87" spans="1:11" x14ac:dyDescent="0.2">
      <c r="A87" s="8"/>
    </row>
    <row r="88" spans="1:11" x14ac:dyDescent="0.2">
      <c r="A88" s="8"/>
    </row>
    <row r="89" spans="1:11" x14ac:dyDescent="0.2">
      <c r="A89" s="8"/>
    </row>
    <row r="90" spans="1:11" x14ac:dyDescent="0.2">
      <c r="A90" s="8"/>
    </row>
    <row r="91" spans="1:11" x14ac:dyDescent="0.2">
      <c r="A91" s="8"/>
    </row>
    <row r="92" spans="1:11" x14ac:dyDescent="0.2">
      <c r="A92" s="8"/>
    </row>
    <row r="93" spans="1:11" x14ac:dyDescent="0.2">
      <c r="A93" s="8"/>
    </row>
    <row r="94" spans="1:11" x14ac:dyDescent="0.2">
      <c r="A94" s="8"/>
    </row>
    <row r="95" spans="1:11" x14ac:dyDescent="0.2">
      <c r="A95" s="8"/>
    </row>
    <row r="96" spans="1:1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</sheetData>
  <mergeCells count="34">
    <mergeCell ref="J28:J33"/>
    <mergeCell ref="C13:C18"/>
    <mergeCell ref="C27:C33"/>
    <mergeCell ref="J41:J44"/>
    <mergeCell ref="D46:D48"/>
    <mergeCell ref="C45:C48"/>
    <mergeCell ref="C9:C11"/>
    <mergeCell ref="C19:C26"/>
    <mergeCell ref="A1:L1"/>
    <mergeCell ref="A2:L2"/>
    <mergeCell ref="A3:L3"/>
    <mergeCell ref="A9:A15"/>
    <mergeCell ref="B4:K4"/>
    <mergeCell ref="K51:K52"/>
    <mergeCell ref="C52:C56"/>
    <mergeCell ref="C34:C39"/>
    <mergeCell ref="A40:A41"/>
    <mergeCell ref="C40:C44"/>
    <mergeCell ref="C49:C50"/>
    <mergeCell ref="A58:A63"/>
    <mergeCell ref="C58:C65"/>
    <mergeCell ref="K83:K85"/>
    <mergeCell ref="H84:I84"/>
    <mergeCell ref="H85:I85"/>
    <mergeCell ref="A82:A83"/>
    <mergeCell ref="F82:G85"/>
    <mergeCell ref="H82:I82"/>
    <mergeCell ref="B83:B85"/>
    <mergeCell ref="H83:I83"/>
    <mergeCell ref="C67:C68"/>
    <mergeCell ref="K69:K72"/>
    <mergeCell ref="A73:A81"/>
    <mergeCell ref="C73:C74"/>
    <mergeCell ref="C78:C80"/>
  </mergeCells>
  <phoneticPr fontId="0" type="noConversion"/>
  <pageMargins left="0.59" right="0.26" top="0.98425196850393704" bottom="0.98425196850393704" header="0.51181102362204722" footer="0.51181102362204722"/>
  <pageSetup paperSize="9" scale="55" orientation="portrait" horizontalDpi="300" verticalDpi="300" r:id="rId1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8"/>
  <sheetViews>
    <sheetView showGridLines="0" tabSelected="1" workbookViewId="0">
      <selection activeCell="P9" sqref="P9"/>
    </sheetView>
  </sheetViews>
  <sheetFormatPr defaultRowHeight="12.75" x14ac:dyDescent="0.2"/>
  <cols>
    <col min="1" max="1" width="6.85546875" customWidth="1"/>
    <col min="2" max="2" width="26" customWidth="1"/>
    <col min="3" max="3" width="15.42578125" customWidth="1"/>
    <col min="4" max="10" width="7" customWidth="1"/>
    <col min="11" max="11" width="7.42578125" customWidth="1"/>
    <col min="12" max="12" width="7.5703125" customWidth="1"/>
    <col min="13" max="13" width="7.85546875" customWidth="1"/>
    <col min="14" max="14" width="11.85546875" customWidth="1"/>
  </cols>
  <sheetData>
    <row r="2" spans="2:19" x14ac:dyDescent="0.2">
      <c r="B2" t="s">
        <v>104</v>
      </c>
    </row>
    <row r="3" spans="2:19" ht="13.5" thickBot="1" x14ac:dyDescent="0.25"/>
    <row r="4" spans="2:19" ht="18.75" customHeight="1" thickBot="1" x14ac:dyDescent="0.25">
      <c r="B4" s="258" t="s">
        <v>93</v>
      </c>
      <c r="C4" s="259" t="s">
        <v>94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60"/>
    </row>
    <row r="5" spans="2:19" ht="18.75" customHeight="1" x14ac:dyDescent="0.2">
      <c r="B5" s="236"/>
      <c r="C5" s="69" t="s">
        <v>95</v>
      </c>
      <c r="D5" s="256">
        <v>1</v>
      </c>
      <c r="E5" s="254">
        <v>2</v>
      </c>
      <c r="F5" s="254">
        <v>3</v>
      </c>
      <c r="G5" s="254">
        <v>4</v>
      </c>
      <c r="H5" s="254">
        <v>5</v>
      </c>
      <c r="I5" s="254">
        <v>6</v>
      </c>
      <c r="J5" s="254">
        <v>7</v>
      </c>
      <c r="K5" s="254">
        <v>8</v>
      </c>
      <c r="L5" s="254">
        <v>9</v>
      </c>
      <c r="M5" s="256">
        <v>10</v>
      </c>
      <c r="N5" s="261" t="s">
        <v>83</v>
      </c>
    </row>
    <row r="6" spans="2:19" ht="18" customHeight="1" thickBot="1" x14ac:dyDescent="0.25">
      <c r="B6" s="233"/>
      <c r="C6" s="70" t="s">
        <v>96</v>
      </c>
      <c r="D6" s="257"/>
      <c r="E6" s="255"/>
      <c r="F6" s="255"/>
      <c r="G6" s="255"/>
      <c r="H6" s="255"/>
      <c r="I6" s="255"/>
      <c r="J6" s="255"/>
      <c r="K6" s="255"/>
      <c r="L6" s="255"/>
      <c r="M6" s="257"/>
      <c r="N6" s="216"/>
    </row>
    <row r="7" spans="2:19" ht="39" customHeight="1" x14ac:dyDescent="0.2">
      <c r="B7" s="66" t="s">
        <v>100</v>
      </c>
      <c r="C7" s="71">
        <f>ПТНЗ!K9</f>
        <v>0</v>
      </c>
      <c r="D7" s="72"/>
      <c r="E7" s="73"/>
      <c r="F7" s="73"/>
      <c r="G7" s="73"/>
      <c r="H7" s="73"/>
      <c r="I7" s="73"/>
      <c r="J7" s="73"/>
      <c r="K7" s="73"/>
      <c r="L7" s="73"/>
      <c r="M7" s="74"/>
      <c r="N7" s="75"/>
      <c r="R7" s="8"/>
      <c r="S7" s="8"/>
    </row>
    <row r="8" spans="2:19" ht="51" customHeight="1" x14ac:dyDescent="0.2">
      <c r="B8" s="66" t="s">
        <v>101</v>
      </c>
      <c r="C8" s="76">
        <f>ПТНЗ!K40</f>
        <v>0</v>
      </c>
      <c r="D8" s="77"/>
      <c r="E8" s="78"/>
      <c r="F8" s="78"/>
      <c r="G8" s="78"/>
      <c r="H8" s="78"/>
      <c r="I8" s="78"/>
      <c r="J8" s="78"/>
      <c r="K8" s="78"/>
      <c r="L8" s="78"/>
      <c r="M8" s="79"/>
      <c r="N8" s="80"/>
    </row>
    <row r="9" spans="2:19" ht="51" customHeight="1" x14ac:dyDescent="0.2">
      <c r="B9" s="66" t="s">
        <v>102</v>
      </c>
      <c r="C9" s="76">
        <f>ПТНЗ!K58</f>
        <v>0</v>
      </c>
      <c r="D9" s="77"/>
      <c r="E9" s="78"/>
      <c r="F9" s="78"/>
      <c r="G9" s="78"/>
      <c r="H9" s="78"/>
      <c r="I9" s="78"/>
      <c r="J9" s="78"/>
      <c r="K9" s="78"/>
      <c r="L9" s="78"/>
      <c r="M9" s="79"/>
      <c r="N9" s="80"/>
    </row>
    <row r="10" spans="2:19" ht="51" customHeight="1" thickBot="1" x14ac:dyDescent="0.25">
      <c r="B10" s="66" t="s">
        <v>103</v>
      </c>
      <c r="C10" s="76">
        <f>ПТНЗ!K73</f>
        <v>0</v>
      </c>
      <c r="D10" s="77"/>
      <c r="E10" s="78"/>
      <c r="F10" s="78"/>
      <c r="G10" s="78"/>
      <c r="H10" s="78"/>
      <c r="I10" s="78"/>
      <c r="J10" s="78"/>
      <c r="K10" s="78"/>
      <c r="L10" s="78"/>
      <c r="M10" s="79"/>
      <c r="N10" s="80"/>
    </row>
    <row r="11" spans="2:19" ht="28.5" customHeight="1" thickBot="1" x14ac:dyDescent="0.25">
      <c r="B11" s="3" t="s">
        <v>10</v>
      </c>
      <c r="C11" s="81">
        <f>SUM(C7:C10)</f>
        <v>0</v>
      </c>
      <c r="D11" s="82">
        <f t="shared" ref="D11:M11" si="0">SUM(D7:D10)</f>
        <v>0</v>
      </c>
      <c r="E11" s="81">
        <f t="shared" si="0"/>
        <v>0</v>
      </c>
      <c r="F11" s="81">
        <f t="shared" si="0"/>
        <v>0</v>
      </c>
      <c r="G11" s="81">
        <f t="shared" si="0"/>
        <v>0</v>
      </c>
      <c r="H11" s="81">
        <f t="shared" si="0"/>
        <v>0</v>
      </c>
      <c r="I11" s="81">
        <f t="shared" si="0"/>
        <v>0</v>
      </c>
      <c r="J11" s="81">
        <f t="shared" si="0"/>
        <v>0</v>
      </c>
      <c r="K11" s="81">
        <f t="shared" si="0"/>
        <v>0</v>
      </c>
      <c r="L11" s="81">
        <f t="shared" si="0"/>
        <v>0</v>
      </c>
      <c r="M11" s="83">
        <f t="shared" si="0"/>
        <v>0</v>
      </c>
      <c r="N11" s="84">
        <f>AVERAGE(D11:M11)</f>
        <v>0</v>
      </c>
    </row>
    <row r="12" spans="2:19" x14ac:dyDescent="0.2">
      <c r="B12" s="2"/>
    </row>
    <row r="13" spans="2:19" ht="15.75" x14ac:dyDescent="0.2">
      <c r="B13" s="6"/>
      <c r="C13" s="6"/>
      <c r="D13" s="6"/>
      <c r="E13" s="6"/>
      <c r="F13" s="6"/>
      <c r="G13" s="6"/>
    </row>
    <row r="14" spans="2:19" ht="15.75" x14ac:dyDescent="0.2">
      <c r="B14" s="6"/>
      <c r="C14" s="6"/>
      <c r="D14" s="6"/>
      <c r="E14" s="6"/>
      <c r="F14" s="6"/>
      <c r="G14" s="6"/>
    </row>
    <row r="15" spans="2:19" ht="15.75" x14ac:dyDescent="0.25">
      <c r="B15" s="7"/>
      <c r="C15" s="7"/>
      <c r="D15" s="7"/>
      <c r="E15" s="7"/>
      <c r="F15" s="7"/>
      <c r="G15" s="7"/>
    </row>
    <row r="16" spans="2:19" ht="15.75" x14ac:dyDescent="0.25">
      <c r="B16" s="7"/>
      <c r="C16" s="7"/>
      <c r="D16" s="7"/>
      <c r="E16" s="7"/>
      <c r="F16" s="7"/>
      <c r="G16" s="7"/>
    </row>
    <row r="17" spans="2:7" ht="15.75" x14ac:dyDescent="0.25">
      <c r="B17" s="7"/>
      <c r="C17" s="7"/>
      <c r="D17" s="7"/>
      <c r="E17" s="7"/>
      <c r="F17" s="7"/>
      <c r="G17" s="7"/>
    </row>
    <row r="18" spans="2:7" ht="15.75" x14ac:dyDescent="0.25">
      <c r="B18" s="5"/>
    </row>
  </sheetData>
  <mergeCells count="13">
    <mergeCell ref="L5:L6"/>
    <mergeCell ref="M5:M6"/>
    <mergeCell ref="B4:B6"/>
    <mergeCell ref="C4:N4"/>
    <mergeCell ref="N5:N6"/>
    <mergeCell ref="D5:D6"/>
    <mergeCell ref="E5:E6"/>
    <mergeCell ref="F5:F6"/>
    <mergeCell ref="G5:G6"/>
    <mergeCell ref="H5:H6"/>
    <mergeCell ref="I5:I6"/>
    <mergeCell ref="J5:J6"/>
    <mergeCell ref="K5:K6"/>
  </mergeCells>
  <phoneticPr fontId="0" type="noConversion"/>
  <pageMargins left="0.75" right="0.75" top="1" bottom="1" header="0.5" footer="0.5"/>
  <pageSetup paperSize="9" scale="61" orientation="portrait" horizontalDpi="120" verticalDpi="144" r:id="rId1"/>
  <headerFooter alignWithMargins="0">
    <oddHeader>&amp;A</oddHeader>
    <oddFooter>Страница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showGridLines="0" workbookViewId="0">
      <selection activeCell="Q11" sqref="Q11"/>
    </sheetView>
  </sheetViews>
  <sheetFormatPr defaultRowHeight="12.75" x14ac:dyDescent="0.2"/>
  <cols>
    <col min="1" max="1" width="6.85546875" customWidth="1"/>
    <col min="2" max="2" width="23" customWidth="1"/>
    <col min="3" max="11" width="7" customWidth="1"/>
  </cols>
  <sheetData>
    <row r="1" spans="2:11" ht="18.75" customHeight="1" thickBot="1" x14ac:dyDescent="0.25">
      <c r="B1" s="4"/>
      <c r="C1" s="14" t="s">
        <v>1</v>
      </c>
      <c r="D1" s="15"/>
      <c r="E1" s="15"/>
      <c r="F1" s="15"/>
      <c r="G1" s="15"/>
      <c r="H1" s="15"/>
      <c r="I1" s="15"/>
      <c r="J1" s="15"/>
      <c r="K1" s="16"/>
    </row>
    <row r="2" spans="2:11" ht="51.75" customHeight="1" thickBot="1" x14ac:dyDescent="0.25">
      <c r="B2" s="17" t="s">
        <v>0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5">
        <v>9</v>
      </c>
    </row>
    <row r="3" spans="2:11" ht="25.5" x14ac:dyDescent="0.2">
      <c r="B3" s="19" t="s">
        <v>37</v>
      </c>
      <c r="C3" s="26">
        <f>ПТНЗ!J9</f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8">
        <v>0</v>
      </c>
    </row>
    <row r="4" spans="2:11" ht="25.5" x14ac:dyDescent="0.2">
      <c r="B4" s="19" t="s">
        <v>11</v>
      </c>
      <c r="C4" s="29" t="e">
        <f>ПТНЗ!#REF!</f>
        <v>#REF!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8">
        <v>0</v>
      </c>
    </row>
    <row r="5" spans="2:11" ht="25.5" x14ac:dyDescent="0.2">
      <c r="B5" s="20" t="s">
        <v>29</v>
      </c>
      <c r="C5" s="29">
        <f>ПТНЗ!J13</f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8">
        <v>0</v>
      </c>
    </row>
    <row r="6" spans="2:11" ht="38.25" x14ac:dyDescent="0.2">
      <c r="B6" s="21" t="s">
        <v>39</v>
      </c>
      <c r="C6" s="29">
        <f>ПТНЗ!J19</f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8">
        <v>0</v>
      </c>
    </row>
    <row r="7" spans="2:11" ht="38.25" x14ac:dyDescent="0.2">
      <c r="B7" s="20" t="s">
        <v>38</v>
      </c>
      <c r="C7" s="29">
        <f>ПТНЗ!J27</f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8">
        <v>0</v>
      </c>
    </row>
    <row r="8" spans="2:11" ht="51" x14ac:dyDescent="0.2">
      <c r="B8" s="19" t="s">
        <v>40</v>
      </c>
      <c r="C8" s="29">
        <f>ПТНЗ!J34</f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8">
        <v>0</v>
      </c>
    </row>
    <row r="9" spans="2:11" ht="25.5" x14ac:dyDescent="0.2">
      <c r="B9" s="19" t="s">
        <v>30</v>
      </c>
      <c r="C9" s="29">
        <f>ПТНЗ!J41</f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8">
        <v>0</v>
      </c>
    </row>
    <row r="10" spans="2:11" ht="25.5" x14ac:dyDescent="0.2">
      <c r="B10" s="19" t="s">
        <v>31</v>
      </c>
      <c r="C10" s="29">
        <f>ПТНЗ!J49</f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8">
        <v>0</v>
      </c>
    </row>
    <row r="11" spans="2:11" ht="90" thickBot="1" x14ac:dyDescent="0.25">
      <c r="B11" s="22" t="s">
        <v>41</v>
      </c>
      <c r="C11" s="30">
        <f>ПТНЗ!J50</f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8">
        <v>0</v>
      </c>
    </row>
    <row r="12" spans="2:11" ht="28.5" customHeight="1" thickBot="1" x14ac:dyDescent="0.25">
      <c r="B12" s="23" t="s">
        <v>10</v>
      </c>
      <c r="C12" s="11">
        <f>ПТНЗ!L87</f>
        <v>0</v>
      </c>
      <c r="D12" s="13">
        <f t="shared" ref="D12:K12" si="0">SUM(D3:D7)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</row>
    <row r="13" spans="2:11" x14ac:dyDescent="0.2">
      <c r="B13" s="2"/>
    </row>
    <row r="14" spans="2:11" ht="15.75" x14ac:dyDescent="0.2">
      <c r="B14" s="6" t="s">
        <v>34</v>
      </c>
      <c r="C14" s="6"/>
      <c r="D14" s="6"/>
      <c r="E14" s="6"/>
      <c r="F14" s="6"/>
      <c r="G14" s="6"/>
    </row>
    <row r="15" spans="2:11" ht="15.75" x14ac:dyDescent="0.2">
      <c r="B15" s="6" t="s">
        <v>35</v>
      </c>
      <c r="C15" s="6"/>
      <c r="D15" s="6"/>
      <c r="E15" s="6"/>
      <c r="F15" s="6"/>
      <c r="G15" s="6"/>
    </row>
    <row r="16" spans="2:11" ht="15.75" x14ac:dyDescent="0.25">
      <c r="B16" s="7" t="s">
        <v>36</v>
      </c>
      <c r="C16" s="7"/>
      <c r="D16" s="7"/>
      <c r="E16" s="7"/>
      <c r="F16" s="7"/>
      <c r="G16" s="7"/>
    </row>
    <row r="17" spans="2:7" ht="15.75" x14ac:dyDescent="0.25">
      <c r="B17" s="7" t="s">
        <v>32</v>
      </c>
      <c r="C17" s="7"/>
      <c r="D17" s="7"/>
      <c r="E17" s="7"/>
      <c r="F17" s="7"/>
      <c r="G17" s="7"/>
    </row>
    <row r="18" spans="2:7" ht="15.75" x14ac:dyDescent="0.25">
      <c r="B18" s="7" t="s">
        <v>33</v>
      </c>
      <c r="C18" s="7"/>
      <c r="D18" s="7"/>
      <c r="E18" s="7"/>
      <c r="F18" s="7"/>
      <c r="G18" s="7"/>
    </row>
    <row r="19" spans="2:7" ht="15.75" x14ac:dyDescent="0.25">
      <c r="B19" s="5"/>
    </row>
  </sheetData>
  <sheetProtection sheet="1" objects="1" scenarios="1"/>
  <phoneticPr fontId="0" type="noConversion"/>
  <pageMargins left="0.75" right="0.75" top="1" bottom="1" header="0.5" footer="0.5"/>
  <pageSetup paperSize="9" scale="56" orientation="portrait" horizontalDpi="120" verticalDpi="144" copies="0" r:id="rId1"/>
  <headerFooter alignWithMargins="0">
    <oddHeader>&amp;A</oddHeader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ПТНЗ</vt:lpstr>
      <vt:lpstr>Діагр. "Рівень діяльності ПТНЗ"</vt:lpstr>
      <vt:lpstr>Діаграма "Фактори ПТНЗ"</vt:lpstr>
      <vt:lpstr>Лист1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Ельникова</dc:creator>
  <cp:lastModifiedBy>User</cp:lastModifiedBy>
  <cp:lastPrinted>2013-04-19T09:23:21Z</cp:lastPrinted>
  <dcterms:created xsi:type="dcterms:W3CDTF">1999-11-12T13:43:06Z</dcterms:created>
  <dcterms:modified xsi:type="dcterms:W3CDTF">2013-04-19T09:55:07Z</dcterms:modified>
</cp:coreProperties>
</file>