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1"/>
  </bookViews>
  <sheets>
    <sheet name="Департамент" sheetId="1" r:id="rId1"/>
    <sheet name="заклади" sheetId="2" r:id="rId2"/>
    <sheet name="метро ВНЗ" sheetId="3" r:id="rId3"/>
    <sheet name="райони-Осв.суб." sheetId="4" r:id="rId4"/>
    <sheet name="райони-Програма" sheetId="5" r:id="rId5"/>
  </sheets>
  <definedNames/>
  <calcPr fullCalcOnLoad="1"/>
</workbook>
</file>

<file path=xl/sharedStrings.xml><?xml version="1.0" encoding="utf-8"?>
<sst xmlns="http://schemas.openxmlformats.org/spreadsheetml/2006/main" count="97" uniqueCount="55">
  <si>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</si>
  <si>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</si>
  <si>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</si>
  <si>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</si>
  <si>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</si>
  <si>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</si>
  <si>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</si>
  <si>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</si>
  <si>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</si>
  <si>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</si>
  <si>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</si>
  <si>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</si>
  <si>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</si>
  <si>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</si>
  <si>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</si>
  <si>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</si>
  <si>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</si>
  <si>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</si>
  <si>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</si>
  <si>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</si>
  <si>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</si>
  <si>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</si>
  <si>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</si>
  <si>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</si>
  <si>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</si>
  <si>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</si>
  <si>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</si>
  <si>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t>Заступник Директора Департаменту науки і освіти</t>
  </si>
  <si>
    <t>О.О.Труш</t>
  </si>
  <si>
    <t xml:space="preserve">Заступник Директора Департаменту науки і освіти </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</si>
  <si>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</si>
  <si>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</si>
  <si>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</si>
  <si>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</si>
  <si>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</si>
  <si>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</si>
  <si>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</si>
  <si>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</si>
  <si>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</si>
  <si>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</si>
  <si>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</si>
  <si>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</si>
  <si>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</si>
  <si>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</si>
  <si>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</si>
  <si>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</si>
  <si>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</si>
  <si>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t>Проведена оплата видатків з початку року станом на 19.05.17</t>
  </si>
  <si>
    <t>Профінансовано з початку року станом на 19.05.17</t>
  </si>
  <si>
    <t>станом на 26.05.2017 р.</t>
  </si>
  <si>
    <t>Відкрито асигнувань з початку року станом на 26.05.17</t>
  </si>
  <si>
    <t>Проведена оплата видатків за період з
19.05.17 - 26.05.17</t>
  </si>
  <si>
    <t>Проведена оплата видатків з початку року станом на 26.05.17</t>
  </si>
  <si>
    <t>Профінансовано за період з
19.05.17 - 26.05.17</t>
  </si>
  <si>
    <t>Профінансовано з початку року станом на 26.05.17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</si>
</sst>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E17" sqref="E17"/>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49</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34</v>
      </c>
      <c r="D6" s="14" t="s">
        <v>50</v>
      </c>
      <c r="E6" s="14" t="s">
        <v>47</v>
      </c>
      <c r="F6" s="14" t="s">
        <v>51</v>
      </c>
      <c r="G6" s="14" t="s">
        <v>52</v>
      </c>
    </row>
    <row r="7" spans="1:7" ht="27.75" customHeight="1">
      <c r="A7" s="6">
        <v>1</v>
      </c>
      <c r="B7" s="7" t="s">
        <v>4</v>
      </c>
      <c r="C7" s="8">
        <f>SUM(C8:C12)</f>
        <v>4426900</v>
      </c>
      <c r="D7" s="8">
        <f>SUM(D8:D12)</f>
        <v>1707710</v>
      </c>
      <c r="E7" s="8">
        <f>SUM(E8:E12)</f>
        <v>1202208.8699999999</v>
      </c>
      <c r="F7" s="8">
        <f>SUM(F8:F12)</f>
        <v>0</v>
      </c>
      <c r="G7" s="8">
        <f>SUM(G8:G12)</f>
        <v>1202208.8699999999</v>
      </c>
    </row>
    <row r="8" spans="1:7" ht="12.75">
      <c r="A8" s="9"/>
      <c r="B8" s="10" t="s">
        <v>2</v>
      </c>
      <c r="C8" s="11">
        <v>4198900</v>
      </c>
      <c r="D8" s="11">
        <v>1633900</v>
      </c>
      <c r="E8" s="11">
        <v>1135845.64</v>
      </c>
      <c r="F8" s="11"/>
      <c r="G8" s="11">
        <f>SUM(E8:F8)</f>
        <v>1135845.64</v>
      </c>
    </row>
    <row r="9" spans="1:7" ht="12.75">
      <c r="A9" s="9"/>
      <c r="B9" s="12" t="s">
        <v>10</v>
      </c>
      <c r="C9" s="11">
        <v>940</v>
      </c>
      <c r="D9" s="11">
        <v>310</v>
      </c>
      <c r="E9" s="11"/>
      <c r="F9" s="11"/>
      <c r="G9" s="11">
        <f>SUM(E9:F9)</f>
        <v>0</v>
      </c>
    </row>
    <row r="10" spans="1:7" ht="12.75">
      <c r="A10" s="9"/>
      <c r="B10" s="12" t="s">
        <v>11</v>
      </c>
      <c r="C10" s="11">
        <v>224500</v>
      </c>
      <c r="D10" s="11">
        <v>72650</v>
      </c>
      <c r="E10" s="11">
        <v>65513.23</v>
      </c>
      <c r="F10" s="11"/>
      <c r="G10" s="11">
        <f>SUM(E10:F10)</f>
        <v>65513.23</v>
      </c>
    </row>
    <row r="11" spans="1:7" ht="12.75">
      <c r="A11" s="9"/>
      <c r="B11" s="10" t="s">
        <v>3</v>
      </c>
      <c r="C11" s="11">
        <v>2560</v>
      </c>
      <c r="D11" s="11">
        <v>850</v>
      </c>
      <c r="E11" s="11">
        <v>850</v>
      </c>
      <c r="F11" s="11"/>
      <c r="G11" s="11">
        <f>SUM(E11:F11)</f>
        <v>850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335000</v>
      </c>
      <c r="E14" s="8">
        <f>SUM(E15:E18)</f>
        <v>275000</v>
      </c>
      <c r="F14" s="8">
        <f>SUM(F15:F18)</f>
        <v>0</v>
      </c>
      <c r="G14" s="8">
        <f>SUM(G15:G18)</f>
        <v>275000</v>
      </c>
    </row>
    <row r="15" spans="1:7" ht="20.25" customHeight="1">
      <c r="A15" s="9"/>
      <c r="B15" s="10" t="s">
        <v>9</v>
      </c>
      <c r="C15" s="11">
        <v>240000</v>
      </c>
      <c r="D15" s="11">
        <v>100000</v>
      </c>
      <c r="E15" s="11">
        <v>100000</v>
      </c>
      <c r="F15" s="11"/>
      <c r="G15" s="11">
        <f>SUM(E15:F15)</f>
        <v>100000</v>
      </c>
    </row>
    <row r="16" spans="1:7" ht="25.5">
      <c r="A16" s="9"/>
      <c r="B16" s="10" t="s">
        <v>7</v>
      </c>
      <c r="C16" s="11">
        <v>228000</v>
      </c>
      <c r="D16" s="11">
        <v>95000</v>
      </c>
      <c r="E16" s="11">
        <v>95000</v>
      </c>
      <c r="F16" s="11"/>
      <c r="G16" s="11">
        <f>SUM(E16:F16)</f>
        <v>95000</v>
      </c>
    </row>
    <row r="17" spans="1:7" ht="25.5">
      <c r="A17" s="9"/>
      <c r="B17" s="10" t="s">
        <v>8</v>
      </c>
      <c r="C17" s="11">
        <v>560000</v>
      </c>
      <c r="D17" s="11">
        <v>140000</v>
      </c>
      <c r="E17" s="11">
        <v>80000</v>
      </c>
      <c r="F17" s="11"/>
      <c r="G17" s="11">
        <f>SUM(E17:F17)</f>
        <v>80000</v>
      </c>
    </row>
    <row r="18" spans="1:7" ht="25.5" hidden="1">
      <c r="A18" s="9"/>
      <c r="B18" s="10" t="s">
        <v>17</v>
      </c>
      <c r="C18" s="11"/>
      <c r="D18" s="11">
        <f>G18</f>
        <v>0</v>
      </c>
      <c r="E18" s="11"/>
      <c r="F18" s="11"/>
      <c r="G18" s="11">
        <f>SUM(E18:F18)</f>
        <v>0</v>
      </c>
    </row>
    <row r="19" spans="1:7" ht="21.75" customHeight="1">
      <c r="A19" s="6"/>
      <c r="B19" s="6" t="s">
        <v>1</v>
      </c>
      <c r="C19" s="8">
        <f>C7+C14</f>
        <v>5454900</v>
      </c>
      <c r="D19" s="8">
        <f>D7+D14</f>
        <v>2042710</v>
      </c>
      <c r="E19" s="8">
        <f>E7+E14</f>
        <v>1477208.8699999999</v>
      </c>
      <c r="F19" s="8">
        <f>F7+F14</f>
        <v>0</v>
      </c>
      <c r="G19" s="8">
        <f>G7+G14</f>
        <v>1477208.8699999999</v>
      </c>
    </row>
    <row r="21" spans="2:6" s="15" customFormat="1" ht="33.75" customHeight="1">
      <c r="B21" s="27" t="s">
        <v>27</v>
      </c>
      <c r="C21" s="27"/>
      <c r="F21" s="15" t="s">
        <v>28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8"/>
  <sheetViews>
    <sheetView tabSelected="1" workbookViewId="0" topLeftCell="A1">
      <selection activeCell="E8" sqref="E8:E9"/>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33</v>
      </c>
      <c r="B1" s="25"/>
      <c r="C1" s="25"/>
      <c r="D1" s="25"/>
      <c r="E1" s="25"/>
      <c r="F1" s="25"/>
      <c r="G1" s="25"/>
    </row>
    <row r="2" spans="1:7" ht="21" customHeight="1">
      <c r="A2" s="25" t="str">
        <f>Департамент!B2</f>
        <v>станом на 26.05.2017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50</v>
      </c>
      <c r="E6" s="14" t="s">
        <v>48</v>
      </c>
      <c r="F6" s="14" t="s">
        <v>53</v>
      </c>
      <c r="G6" s="14" t="s">
        <v>54</v>
      </c>
    </row>
    <row r="7" spans="1:7" ht="21" customHeight="1">
      <c r="A7" s="6">
        <v>1</v>
      </c>
      <c r="B7" s="7" t="s">
        <v>30</v>
      </c>
      <c r="C7" s="20">
        <f>SUM(C8:C9)</f>
        <v>250735900</v>
      </c>
      <c r="D7" s="20">
        <f>SUM(D8:D9)</f>
        <v>106042100</v>
      </c>
      <c r="E7" s="20">
        <f>SUM(E8:E9)</f>
        <v>106042100</v>
      </c>
      <c r="F7" s="20">
        <f>SUM(F8:F9)</f>
        <v>0</v>
      </c>
      <c r="G7" s="20">
        <f>SUM(G8:G9)</f>
        <v>106042100</v>
      </c>
    </row>
    <row r="8" spans="1:7" ht="27" customHeight="1">
      <c r="A8" s="9"/>
      <c r="B8" s="10" t="s">
        <v>25</v>
      </c>
      <c r="C8" s="21">
        <v>200174800</v>
      </c>
      <c r="D8" s="21">
        <f>G8</f>
        <v>84975149</v>
      </c>
      <c r="E8" s="21">
        <v>84975149</v>
      </c>
      <c r="F8" s="21"/>
      <c r="G8" s="21">
        <f>SUM(E8:F8)</f>
        <v>84975149</v>
      </c>
    </row>
    <row r="9" spans="1:7" ht="21.75" customHeight="1">
      <c r="A9" s="9"/>
      <c r="B9" s="10" t="s">
        <v>21</v>
      </c>
      <c r="C9" s="21">
        <v>50561100</v>
      </c>
      <c r="D9" s="21">
        <f>G9</f>
        <v>21066951</v>
      </c>
      <c r="E9" s="21">
        <v>21066951</v>
      </c>
      <c r="F9" s="21"/>
      <c r="G9" s="21">
        <f>SUM(E9:F9)</f>
        <v>21066951</v>
      </c>
    </row>
    <row r="10" spans="1:7" ht="21" customHeight="1">
      <c r="A10" s="6">
        <v>2</v>
      </c>
      <c r="B10" s="7" t="s">
        <v>19</v>
      </c>
      <c r="C10" s="20">
        <f>SUM(C11:C17)</f>
        <v>407277083</v>
      </c>
      <c r="D10" s="20">
        <f>SUM(D11:D17)</f>
        <v>163364881</v>
      </c>
      <c r="E10" s="20">
        <f>SUM(E11:E17)</f>
        <v>159992183</v>
      </c>
      <c r="F10" s="20">
        <f>SUM(F11:F17)</f>
        <v>3372698</v>
      </c>
      <c r="G10" s="20">
        <f>SUM(G11:G17)</f>
        <v>163364881</v>
      </c>
    </row>
    <row r="11" spans="1:7" ht="27" customHeight="1">
      <c r="A11" s="9"/>
      <c r="B11" s="10" t="s">
        <v>25</v>
      </c>
      <c r="C11" s="21">
        <v>168714338</v>
      </c>
      <c r="D11" s="21">
        <f aca="true" t="shared" si="0" ref="D11:D17">G11</f>
        <v>69769540</v>
      </c>
      <c r="E11" s="22">
        <v>67807166</v>
      </c>
      <c r="F11" s="21">
        <f>568181+1394193</f>
        <v>1962374</v>
      </c>
      <c r="G11" s="21">
        <f aca="true" t="shared" si="1" ref="G11:G17">SUM(E11:F11)</f>
        <v>69769540</v>
      </c>
    </row>
    <row r="12" spans="1:7" ht="25.5">
      <c r="A12" s="9"/>
      <c r="B12" s="10" t="s">
        <v>26</v>
      </c>
      <c r="C12" s="21">
        <v>33538953</v>
      </c>
      <c r="D12" s="21">
        <f t="shared" si="0"/>
        <v>12378702</v>
      </c>
      <c r="E12" s="22">
        <v>12296797</v>
      </c>
      <c r="F12" s="21">
        <f>18300+63605</f>
        <v>81905</v>
      </c>
      <c r="G12" s="21">
        <f t="shared" si="1"/>
        <v>12378702</v>
      </c>
    </row>
    <row r="13" spans="1:7" ht="25.5">
      <c r="A13" s="9"/>
      <c r="B13" s="10" t="s">
        <v>36</v>
      </c>
      <c r="C13" s="21">
        <v>4606414</v>
      </c>
      <c r="D13" s="21">
        <f t="shared" si="0"/>
        <v>1123922</v>
      </c>
      <c r="E13" s="22">
        <v>966545</v>
      </c>
      <c r="F13" s="21">
        <v>157377</v>
      </c>
      <c r="G13" s="21">
        <f t="shared" si="1"/>
        <v>1123922</v>
      </c>
    </row>
    <row r="14" spans="1:7" ht="25.5">
      <c r="A14" s="9"/>
      <c r="B14" s="10" t="s">
        <v>35</v>
      </c>
      <c r="C14" s="21">
        <v>99892445</v>
      </c>
      <c r="D14" s="21">
        <f t="shared" si="0"/>
        <v>37711653</v>
      </c>
      <c r="E14" s="22">
        <v>37654842</v>
      </c>
      <c r="F14" s="21">
        <f>53882+2929</f>
        <v>56811</v>
      </c>
      <c r="G14" s="21">
        <f t="shared" si="1"/>
        <v>37711653</v>
      </c>
    </row>
    <row r="15" spans="1:7" ht="21" customHeight="1">
      <c r="A15" s="9"/>
      <c r="B15" s="9" t="s">
        <v>16</v>
      </c>
      <c r="C15" s="21">
        <v>3731550</v>
      </c>
      <c r="D15" s="21">
        <f t="shared" si="0"/>
        <v>1502345</v>
      </c>
      <c r="E15" s="22">
        <v>1449688</v>
      </c>
      <c r="F15" s="21">
        <f>3457+47160+2040</f>
        <v>52657</v>
      </c>
      <c r="G15" s="21">
        <f t="shared" si="1"/>
        <v>1502345</v>
      </c>
    </row>
    <row r="16" spans="1:7" ht="21.75" customHeight="1">
      <c r="A16" s="9"/>
      <c r="B16" s="10" t="s">
        <v>21</v>
      </c>
      <c r="C16" s="21">
        <v>91209658</v>
      </c>
      <c r="D16" s="21">
        <f t="shared" si="0"/>
        <v>39355590</v>
      </c>
      <c r="E16" s="22">
        <v>38294016</v>
      </c>
      <c r="F16" s="21">
        <f>12136+1049438</f>
        <v>1061574</v>
      </c>
      <c r="G16" s="21">
        <f t="shared" si="1"/>
        <v>39355590</v>
      </c>
    </row>
    <row r="17" spans="1:7" ht="25.5">
      <c r="A17" s="9"/>
      <c r="B17" s="10" t="s">
        <v>18</v>
      </c>
      <c r="C17" s="21">
        <v>5583725</v>
      </c>
      <c r="D17" s="21">
        <f t="shared" si="0"/>
        <v>1523129</v>
      </c>
      <c r="E17" s="22">
        <v>1523129</v>
      </c>
      <c r="F17" s="21"/>
      <c r="G17" s="21">
        <f t="shared" si="1"/>
        <v>1523129</v>
      </c>
    </row>
    <row r="18" spans="1:7" ht="21.75" customHeight="1">
      <c r="A18" s="6">
        <v>3</v>
      </c>
      <c r="B18" s="7" t="s">
        <v>32</v>
      </c>
      <c r="C18" s="20">
        <f>SUM(C19:C20)</f>
        <v>208456695</v>
      </c>
      <c r="D18" s="20">
        <f>SUM(D19:D20)</f>
        <v>61961915</v>
      </c>
      <c r="E18" s="20">
        <f>SUM(E19:E20)</f>
        <v>57811499</v>
      </c>
      <c r="F18" s="20">
        <f>SUM(F19:F20)</f>
        <v>4150416</v>
      </c>
      <c r="G18" s="20">
        <f>SUM(G19:G20)</f>
        <v>61961915</v>
      </c>
    </row>
    <row r="19" spans="1:7" ht="26.25" customHeight="1">
      <c r="A19" s="9"/>
      <c r="B19" s="10" t="s">
        <v>25</v>
      </c>
      <c r="C19" s="21">
        <v>103283954</v>
      </c>
      <c r="D19" s="21">
        <f>G19</f>
        <v>23566546</v>
      </c>
      <c r="E19" s="21">
        <v>20471017</v>
      </c>
      <c r="F19" s="21">
        <f>2019458+1076071</f>
        <v>3095529</v>
      </c>
      <c r="G19" s="21">
        <f>SUM(E19:F19)</f>
        <v>23566546</v>
      </c>
    </row>
    <row r="20" spans="1:7" ht="21.75" customHeight="1">
      <c r="A20" s="9"/>
      <c r="B20" s="10" t="s">
        <v>21</v>
      </c>
      <c r="C20" s="21">
        <v>105172741</v>
      </c>
      <c r="D20" s="21">
        <f>G20</f>
        <v>38395369</v>
      </c>
      <c r="E20" s="21">
        <v>37340482</v>
      </c>
      <c r="F20" s="21">
        <f>88845+966042</f>
        <v>1054887</v>
      </c>
      <c r="G20" s="21">
        <f>SUM(E20:F20)</f>
        <v>38395369</v>
      </c>
    </row>
    <row r="21" spans="1:7" ht="51.75" customHeight="1">
      <c r="A21" s="6">
        <v>4</v>
      </c>
      <c r="B21" s="23" t="s">
        <v>31</v>
      </c>
      <c r="C21" s="20">
        <f>SUM(C22:C23)</f>
        <v>9186317</v>
      </c>
      <c r="D21" s="20">
        <f>SUM(D22:D23)</f>
        <v>367276</v>
      </c>
      <c r="E21" s="20">
        <f>SUM(E22:E23)</f>
        <v>367276</v>
      </c>
      <c r="F21" s="20">
        <f>SUM(F22:F23)</f>
        <v>0</v>
      </c>
      <c r="G21" s="20">
        <f>SUM(G22:G23)</f>
        <v>367276</v>
      </c>
    </row>
    <row r="22" spans="1:7" ht="24" customHeight="1">
      <c r="A22" s="9"/>
      <c r="B22" s="10" t="s">
        <v>21</v>
      </c>
      <c r="C22" s="21">
        <v>26948</v>
      </c>
      <c r="D22" s="21">
        <f>G22</f>
        <v>0</v>
      </c>
      <c r="E22" s="22"/>
      <c r="F22" s="21"/>
      <c r="G22" s="21">
        <f>SUM(E22:F22)</f>
        <v>0</v>
      </c>
    </row>
    <row r="23" spans="1:7" ht="27.75" customHeight="1">
      <c r="A23" s="9"/>
      <c r="B23" s="10" t="s">
        <v>22</v>
      </c>
      <c r="C23" s="21">
        <v>9159369</v>
      </c>
      <c r="D23" s="21">
        <f>G23</f>
        <v>367276</v>
      </c>
      <c r="E23" s="22">
        <v>367276</v>
      </c>
      <c r="F23" s="21"/>
      <c r="G23" s="21">
        <f>SUM(E23:F23)</f>
        <v>367276</v>
      </c>
    </row>
    <row r="24" spans="1:7" ht="25.5" customHeight="1">
      <c r="A24" s="6"/>
      <c r="B24" s="6" t="s">
        <v>1</v>
      </c>
      <c r="C24" s="20">
        <f>C7+C10+C18+C21</f>
        <v>875655995</v>
      </c>
      <c r="D24" s="20">
        <f>D7+D10+D18+D21</f>
        <v>331736172</v>
      </c>
      <c r="E24" s="20">
        <f>E7+E10+E18+E21</f>
        <v>324213058</v>
      </c>
      <c r="F24" s="20">
        <f>F7+F10+F18+F21</f>
        <v>7523114</v>
      </c>
      <c r="G24" s="20">
        <f>G7+G10+G18+G21</f>
        <v>331736172</v>
      </c>
    </row>
    <row r="26" spans="2:6" s="15" customFormat="1" ht="20.25" customHeight="1">
      <c r="B26" s="27" t="s">
        <v>29</v>
      </c>
      <c r="C26" s="27"/>
      <c r="F26" s="15" t="s">
        <v>28</v>
      </c>
    </row>
    <row r="27" ht="6.75" customHeight="1"/>
    <row r="28" spans="2:7" ht="14.25" customHeight="1">
      <c r="B28" s="16" t="s">
        <v>23</v>
      </c>
      <c r="G28" s="18"/>
    </row>
  </sheetData>
  <mergeCells count="4">
    <mergeCell ref="A1:G1"/>
    <mergeCell ref="B4:E4"/>
    <mergeCell ref="B26:C26"/>
    <mergeCell ref="A2:G2"/>
  </mergeCells>
  <printOptions/>
  <pageMargins left="0.7874015748031497" right="0" top="0.1968503937007874" bottom="0"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39</v>
      </c>
      <c r="B1" s="25"/>
      <c r="C1" s="25"/>
      <c r="D1" s="25"/>
      <c r="E1" s="25"/>
      <c r="F1" s="25"/>
      <c r="G1" s="25"/>
    </row>
    <row r="2" spans="1:7" ht="21" customHeight="1">
      <c r="A2" s="25" t="str">
        <f>Департамент!B2</f>
        <v>станом на 26.05.2017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26.05.17</v>
      </c>
      <c r="E6" s="14" t="str">
        <f>заклади!E6</f>
        <v>Профінансовано з початку року станом на 19.05.17</v>
      </c>
      <c r="F6" s="14" t="str">
        <f>заклади!F6</f>
        <v>Профінансовано за період з
19.05.17 - 26.05.17</v>
      </c>
      <c r="G6" s="14" t="str">
        <f>заклади!G6</f>
        <v>Профінансовано з початку року станом на 26.05.17</v>
      </c>
    </row>
    <row r="7" spans="1:7" ht="57.75" customHeight="1">
      <c r="A7" s="9">
        <v>1</v>
      </c>
      <c r="B7" s="7" t="s">
        <v>37</v>
      </c>
      <c r="C7" s="8">
        <v>102500</v>
      </c>
      <c r="D7" s="8">
        <f>G7</f>
        <v>49000</v>
      </c>
      <c r="E7" s="8">
        <v>49000</v>
      </c>
      <c r="F7" s="8"/>
      <c r="G7" s="8">
        <f>SUM(E7:F7)</f>
        <v>49000</v>
      </c>
    </row>
    <row r="8" spans="1:7" ht="25.5" customHeight="1">
      <c r="A8" s="6"/>
      <c r="B8" s="6" t="s">
        <v>1</v>
      </c>
      <c r="C8" s="8">
        <f>SUM(C7:C7)</f>
        <v>102500</v>
      </c>
      <c r="D8" s="8">
        <f>SUM(D7:D7)</f>
        <v>49000</v>
      </c>
      <c r="E8" s="8">
        <f>SUM(E7:E7)</f>
        <v>49000</v>
      </c>
      <c r="F8" s="8">
        <f>SUM(F7:F7)</f>
        <v>0</v>
      </c>
      <c r="G8" s="8">
        <f>SUM(G7:G7)</f>
        <v>49000</v>
      </c>
    </row>
    <row r="10" ht="17.25" customHeight="1">
      <c r="B10" s="1" t="s">
        <v>38</v>
      </c>
    </row>
    <row r="11" spans="2:6" s="15" customFormat="1" ht="35.25" customHeight="1">
      <c r="B11" s="27" t="s">
        <v>29</v>
      </c>
      <c r="C11" s="27"/>
      <c r="F11" s="15" t="s">
        <v>28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43</v>
      </c>
      <c r="B1" s="25"/>
      <c r="C1" s="25"/>
      <c r="D1" s="25"/>
      <c r="E1" s="25"/>
      <c r="F1" s="25"/>
      <c r="G1" s="25"/>
    </row>
    <row r="2" spans="1:7" ht="24" customHeight="1">
      <c r="A2" s="25" t="str">
        <f>Департамент!B2</f>
        <v>станом на 26.05.2017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26.05.17</v>
      </c>
      <c r="E6" s="14" t="str">
        <f>заклади!E6</f>
        <v>Профінансовано з початку року станом на 19.05.17</v>
      </c>
      <c r="F6" s="14" t="str">
        <f>заклади!F6</f>
        <v>Профінансовано за період з
19.05.17 - 26.05.17</v>
      </c>
      <c r="G6" s="14" t="str">
        <f>заклади!G6</f>
        <v>Профінансовано з початку року станом на 26.05.17</v>
      </c>
    </row>
    <row r="7" spans="1:7" ht="25.5">
      <c r="A7" s="9">
        <v>1</v>
      </c>
      <c r="B7" s="7" t="s">
        <v>40</v>
      </c>
      <c r="C7" s="8">
        <v>7200000</v>
      </c>
      <c r="D7" s="8">
        <f>G7</f>
        <v>0</v>
      </c>
      <c r="E7" s="24"/>
      <c r="F7" s="8"/>
      <c r="G7" s="8">
        <f>SUM(E7:F7)</f>
        <v>0</v>
      </c>
    </row>
    <row r="8" spans="1:7" ht="25.5" hidden="1">
      <c r="A8" s="9">
        <v>2</v>
      </c>
      <c r="B8" s="7" t="s">
        <v>41</v>
      </c>
      <c r="C8" s="8"/>
      <c r="D8" s="8">
        <f>G8</f>
        <v>0</v>
      </c>
      <c r="E8" s="24"/>
      <c r="F8" s="8"/>
      <c r="G8" s="8">
        <f>SUM(E8:F8)</f>
        <v>0</v>
      </c>
    </row>
    <row r="9" spans="1:7" ht="25.5" customHeight="1">
      <c r="A9" s="6"/>
      <c r="B9" s="6" t="s">
        <v>1</v>
      </c>
      <c r="C9" s="8">
        <f>SUM(C7:C8)</f>
        <v>7200000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G7" sqref="G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45</v>
      </c>
      <c r="B1" s="25"/>
      <c r="C1" s="25"/>
      <c r="D1" s="25"/>
      <c r="E1" s="25"/>
      <c r="F1" s="25"/>
      <c r="G1" s="25"/>
    </row>
    <row r="2" spans="1:7" ht="21.75" customHeight="1">
      <c r="A2" s="25" t="str">
        <f>Департамент!B2</f>
        <v>станом на 26.05.2017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26.05.17</v>
      </c>
      <c r="E6" s="14" t="str">
        <f>заклади!E6</f>
        <v>Профінансовано з початку року станом на 19.05.17</v>
      </c>
      <c r="F6" s="14" t="str">
        <f>заклади!F6</f>
        <v>Профінансовано за період з
19.05.17 - 26.05.17</v>
      </c>
      <c r="G6" s="14" t="str">
        <f>заклади!G6</f>
        <v>Профінансовано з початку року станом на 26.05.17</v>
      </c>
    </row>
    <row r="7" spans="1:7" ht="57.75" customHeight="1">
      <c r="A7" s="9">
        <v>1</v>
      </c>
      <c r="B7" s="7" t="s">
        <v>44</v>
      </c>
      <c r="C7" s="8">
        <v>28064000</v>
      </c>
      <c r="D7" s="8">
        <f>G7</f>
        <v>0</v>
      </c>
      <c r="E7" s="8"/>
      <c r="F7" s="8"/>
      <c r="G7" s="8">
        <f>SUM(E7:F7)</f>
        <v>0</v>
      </c>
    </row>
    <row r="8" spans="1:7" ht="55.5" customHeight="1" hidden="1">
      <c r="A8" s="9">
        <v>2</v>
      </c>
      <c r="B8" s="7" t="s">
        <v>46</v>
      </c>
      <c r="C8" s="8"/>
      <c r="D8" s="8">
        <f>G8</f>
        <v>0</v>
      </c>
      <c r="E8" s="24"/>
      <c r="F8" s="8"/>
      <c r="G8" s="8">
        <f>SUM(E8:F8)</f>
        <v>0</v>
      </c>
    </row>
    <row r="9" spans="1:7" ht="25.5" customHeight="1">
      <c r="A9" s="6"/>
      <c r="B9" s="6" t="s">
        <v>1</v>
      </c>
      <c r="C9" s="8">
        <f>SUM(C7:C8)</f>
        <v>28064000</v>
      </c>
      <c r="D9" s="8">
        <f>SUM(D7:D8)</f>
        <v>0</v>
      </c>
      <c r="E9" s="8">
        <f>SUM(E7:E8)</f>
        <v>0</v>
      </c>
      <c r="F9" s="8">
        <f>SUM(F7:F8)</f>
        <v>0</v>
      </c>
      <c r="G9" s="8">
        <f>SUM(G7:G8)</f>
        <v>0</v>
      </c>
    </row>
    <row r="11" ht="17.25" customHeight="1">
      <c r="B11" s="1" t="s">
        <v>42</v>
      </c>
    </row>
    <row r="12" spans="2:6" s="15" customFormat="1" ht="35.25" customHeight="1">
      <c r="B12" s="27" t="s">
        <v>29</v>
      </c>
      <c r="C12" s="27"/>
      <c r="F12" s="15" t="s">
        <v>28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2017-05-19T09:03:49Z</cp:lastPrinted>
  <dcterms:created xsi:type="dcterms:W3CDTF">2015-02-14T08:50:44Z</dcterms:created>
  <dcterms:modified xsi:type="dcterms:W3CDTF">2017-05-29T09:53:30Z</dcterms:modified>
  <cp:category/>
  <cp:version/>
  <cp:contentType/>
  <cp:contentStatus/>
</cp:coreProperties>
</file>