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tabRatio="882" activeTab="1"/>
  </bookViews>
  <sheets>
    <sheet name="Департамент" sheetId="1" r:id="rId1"/>
    <sheet name="заклади" sheetId="2" r:id="rId2"/>
    <sheet name="райони-Осв.субв." sheetId="3" r:id="rId3"/>
    <sheet name="райони-зал.Осв.суб." sheetId="4" r:id="rId4"/>
    <sheet name="райони-Осв.потреб" sheetId="5" r:id="rId5"/>
    <sheet name="райони-НУШ" sheetId="6" r:id="rId6"/>
    <sheet name="райони-якість освіти" sheetId="7" r:id="rId7"/>
    <sheet name="метро ВНЗ" sheetId="8" r:id="rId8"/>
    <sheet name="райони-Програма" sheetId="9" r:id="rId9"/>
    <sheet name="райони-дотація" sheetId="10" r:id="rId10"/>
  </sheets>
  <definedNames>
    <definedName name="_xlnm.Print_Area" localSheetId="1">'заклади'!$A$1:$G$43</definedName>
  </definedNames>
  <calcPr fullCalcOnLoad="1"/>
</workbook>
</file>

<file path=xl/sharedStrings.xml><?xml version="1.0" encoding="utf-8"?>
<sst xmlns="http://schemas.openxmlformats.org/spreadsheetml/2006/main" count="184" uniqueCount="87">
  <si>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</si>
  <si>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</si>
  <si>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</si>
  <si>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</si>
  <si>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</si>
  <si>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</si>
  <si>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</si>
  <si>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</si>
  <si>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</si>
  <si>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</si>
  <si>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</si>
  <si>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</si>
  <si>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</si>
  <si>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</si>
  <si>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</si>
  <si>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</si>
  <si>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>Ковальова 705 03 23</t>
  </si>
  <si>
    <r>
      <t>Видатки за рахунок освітньої субвенції</t>
    </r>
  </si>
  <si>
    <t>Примітка: розпорядники субвенції - вищі навчальні заклади</t>
  </si>
  <si>
    <t>Примітка: розпорядники субвенції - районні бюджети Харківської області</t>
  </si>
  <si>
    <t>Директор Департаменту науки і освіти</t>
  </si>
  <si>
    <t>Л.Г. Карпова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</si>
  <si>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</si>
  <si>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</si>
  <si>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</si>
  <si>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</si>
  <si>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</si>
  <si>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</si>
  <si>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</si>
  <si>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</si>
  <si>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</si>
  <si>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</si>
  <si>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</si>
  <si>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</si>
  <si>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</si>
  <si>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</si>
  <si>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</si>
  <si>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</si>
  <si>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</si>
  <si>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</si>
  <si>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</si>
  <si>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</si>
  <si>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</si>
  <si>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</si>
  <si>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</si>
  <si>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(для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</si>
  <si>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вищих навчальних закладів державного бюджету </t>
    </r>
  </si>
  <si>
    <r>
      <t xml:space="preserve">Видатки на виконання комплексної регіональної Програми забезпечення безпеки дорожнього руху на території Харківської області на 2018-2020 роки
</t>
    </r>
    <r>
      <rPr>
        <sz val="10"/>
        <rFont val="Arial"/>
        <family val="2"/>
      </rPr>
      <t xml:space="preserve">(на виконання заходів програми, пункт 6.2 (Харківський національний університет внутрішніх справ)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Вищі навчальні заклади</t>
    </r>
  </si>
  <si>
    <r>
      <t>Видатки на оплату праці з нарахуваннями пед.працівників (видатки споживання) за рахунок коштів освітньої субвенції</t>
    </r>
    <r>
      <rPr>
        <sz val="10"/>
        <rFont val="Arial"/>
        <family val="2"/>
      </rPr>
      <t xml:space="preserve">
Райони області</t>
    </r>
  </si>
  <si>
    <t>Затверджено на 2019 р</t>
  </si>
  <si>
    <t>Затверджено на 2019 рік</t>
  </si>
  <si>
    <t>Видатки на виконання обласної Програми розвитку освіти "Новий освітній простір Харківщини" на 2019-2023 рр.
(обласний бюджет), в т.ч.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</si>
  <si>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2019-2023 рр.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</si>
  <si>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01.01.2019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</si>
  <si>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2019 р.</t>
    </r>
  </si>
  <si>
    <r>
      <t>Видатки на надання державної підтримки особам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</si>
  <si>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надання державної підтримки особам з особливими освітніми потребами (видатки розвитку)</t>
    </r>
    <r>
      <rPr>
        <sz val="10"/>
        <rFont val="Arial"/>
        <family val="2"/>
      </rPr>
      <t xml:space="preserve">
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</si>
  <si>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здійснення переданих видатків у сфері освіти за рахунок коштів освітньої субвенції у 2019 р.</t>
    </r>
  </si>
  <si>
    <r>
      <t xml:space="preserve">Видатки на закупівлю україномовних дидактичних матеріалів для закладів ЗСО з навчанням мовами національних меншин
</t>
    </r>
    <r>
      <rPr>
        <sz val="8"/>
        <rFont val="Arial"/>
        <family val="2"/>
      </rPr>
      <t>Райони області</t>
    </r>
  </si>
  <si>
    <r>
      <t xml:space="preserve">Видатки на забезпечення належних санітарно-гігієнічних умов у приміщеннях закладів загальної середньої освіти 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</si>
  <si>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засобами навчання та обладнанням для кабінетів природничо-математичних предметів
</t>
    </r>
    <r>
      <rPr>
        <sz val="8"/>
        <rFont val="Arial"/>
        <family val="2"/>
      </rPr>
      <t>Райони області</t>
    </r>
  </si>
  <si>
    <r>
      <t xml:space="preserve">Видатки придбання навчальних кабінетів природничо-математичного напрямку та мультимедійного обладнання для опорних закладів освіти
</t>
    </r>
    <r>
      <rPr>
        <sz val="8"/>
        <rFont val="Arial"/>
        <family val="2"/>
      </rPr>
      <t>Райони області</t>
    </r>
  </si>
  <si>
    <r>
      <t xml:space="preserve">Видатки на придбання обладнання для оснащення ресурсних кімнат
</t>
    </r>
    <r>
      <rPr>
        <sz val="8"/>
        <rFont val="Arial"/>
        <family val="2"/>
      </rPr>
      <t>Райони області</t>
    </r>
  </si>
  <si>
    <r>
      <t xml:space="preserve">Видатки на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</si>
  <si>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t xml:space="preserve">    Заклади вищої освіти I-II рівня акредитації (бюджет розвитку)</t>
  </si>
  <si>
    <r>
      <t>Видатки на підготовку тренерів-педагогів, супервізорів, проведення супервізії та підвищення кваліфікації педагогічних працівників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</si>
  <si>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музичниї інструментів, сучасних меблів, комп`ютерного обладнання, відповідного мультимедійного контенту для початкових класів 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</si>
  <si>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</si>
  <si>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    Заклади професійно-технічної освіти (бюджет розвитку)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</si>
  <si>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реалізацію заходів, спрямованих на підвищення якості освіти у 2019 році</t>
    </r>
  </si>
  <si>
    <r>
      <t xml:space="preserve">Видатки на придбання шкільних автобусів, у тому числі обладнаних місцями для дітей з особливими освітніми потребами
</t>
    </r>
    <r>
      <rPr>
        <sz val="8"/>
        <rFont val="Arial"/>
        <family val="2"/>
      </rPr>
      <t>Райони області</t>
    </r>
  </si>
  <si>
    <r>
      <t xml:space="preserve">Видатки на придбання персональних комп'ютерів
</t>
    </r>
    <r>
      <rPr>
        <sz val="8"/>
        <rFont val="Arial"/>
        <family val="2"/>
      </rPr>
      <t>Райони області</t>
    </r>
  </si>
  <si>
    <r>
      <t xml:space="preserve">Видатки на придбання послуг з доступу до Інтернету закладів загальної середньої освіти
</t>
    </r>
    <r>
      <rPr>
        <sz val="8"/>
        <rFont val="Arial"/>
        <family val="2"/>
      </rPr>
      <t>Райони області</t>
    </r>
  </si>
  <si>
    <r>
      <t xml:space="preserve">Видатки на придбання спеціальних автомобілів, призначених для надання додаткових психолого-педагогічних, корекційно-розвиткових послуг працівниками інклюзивно-ресурсного центру
</t>
    </r>
    <r>
      <rPr>
        <sz val="8"/>
        <rFont val="Arial"/>
        <family val="2"/>
      </rPr>
      <t>Райони області</t>
    </r>
  </si>
  <si>
    <t xml:space="preserve">    Заклади професійно-технічної освіти (загальний фонд)</t>
  </si>
  <si>
    <t xml:space="preserve">    Заклади професійно-технічної освіти (спеціальний фонд)</t>
  </si>
  <si>
    <t>Проведена оплата видатків з початку року станом на 31.07.19</t>
  </si>
  <si>
    <t>Профінансовано з початку року станом на 31.07.19</t>
  </si>
  <si>
    <t>станом на 31.08.2019 р.</t>
  </si>
  <si>
    <t>Відкрито асигнувань з початку року станом на 31.08.19</t>
  </si>
  <si>
    <t>Проведена оплата видатків за період з
01.08.19 - 31.08.19</t>
  </si>
  <si>
    <t>Проведена оплата видатків з початку року станом на 31.08.19</t>
  </si>
  <si>
    <t>Профінансовано за період з
01.08.19 - 31.08.19</t>
  </si>
  <si>
    <t>Профінансовано з початку року станом на 31.08.19</t>
  </si>
  <si>
    <r>
      <t xml:space="preserve">Видатки на оснащення закладів ЗСО навчальними кабінетами,лабораторіями, сучасним обладнанням (апаратура, прилади, пристрої, пристосування тощо), іншим навчальним обладнанням (шкільні дошки, шкільні меблі тощо)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</si>
  <si>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районних бюджетів області за рахунок іншої дотації з обласного бюджету </t>
    </r>
  </si>
  <si>
    <r>
      <t xml:space="preserve">Видатки за рахунок іншої дотації
</t>
    </r>
    <r>
      <rPr>
        <sz val="9"/>
        <rFont val="Arial"/>
        <family val="2"/>
      </rPr>
      <t>Райони області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</si>
</sst>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71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71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171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171" fontId="2" fillId="0" borderId="2" xfId="0" applyNumberFormat="1" applyFont="1" applyBorder="1" applyAlignment="1">
      <alignment horizontal="right" wrapText="1"/>
    </xf>
    <xf numFmtId="169" fontId="3" fillId="0" borderId="1" xfId="0" applyNumberFormat="1" applyFont="1" applyFill="1" applyBorder="1" applyAlignment="1">
      <alignment horizontal="right" wrapText="1"/>
    </xf>
    <xf numFmtId="169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right" wrapText="1"/>
    </xf>
    <xf numFmtId="171" fontId="12" fillId="0" borderId="2" xfId="0" applyNumberFormat="1" applyFont="1" applyBorder="1" applyAlignment="1">
      <alignment horizontal="right" wrapText="1"/>
    </xf>
    <xf numFmtId="169" fontId="3" fillId="0" borderId="0" xfId="0" applyNumberFormat="1" applyFont="1" applyAlignment="1">
      <alignment/>
    </xf>
    <xf numFmtId="171" fontId="3" fillId="0" borderId="1" xfId="0" applyNumberFormat="1" applyFont="1" applyFill="1" applyBorder="1" applyAlignment="1">
      <alignment horizontal="right" wrapText="1"/>
    </xf>
    <xf numFmtId="171" fontId="2" fillId="0" borderId="1" xfId="0" applyNumberFormat="1" applyFont="1" applyFill="1" applyBorder="1" applyAlignment="1">
      <alignment horizontal="right" wrapText="1"/>
    </xf>
    <xf numFmtId="17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pane xSplit="14916" topLeftCell="G1" activePane="topLeft" state="split"/>
      <selection pane="topLeft" activeCell="G12" sqref="G12"/>
      <selection pane="topRight" activeCell="G1" sqref="G1"/>
    </sheetView>
  </sheetViews>
  <sheetFormatPr defaultColWidth="9.00390625" defaultRowHeight="12.75"/>
  <cols>
    <col min="1" max="1" width="3.875" style="1" customWidth="1"/>
    <col min="2" max="2" width="57.625" style="1" customWidth="1"/>
    <col min="3" max="3" width="14.625" style="1" customWidth="1"/>
    <col min="4" max="4" width="17.125" style="1" customWidth="1"/>
    <col min="5" max="5" width="17.00390625" style="1" customWidth="1"/>
    <col min="6" max="6" width="17.50390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15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78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49</v>
      </c>
      <c r="D6" s="14" t="s">
        <v>79</v>
      </c>
      <c r="E6" s="14" t="s">
        <v>76</v>
      </c>
      <c r="F6" s="14" t="s">
        <v>80</v>
      </c>
      <c r="G6" s="14" t="s">
        <v>81</v>
      </c>
    </row>
    <row r="7" spans="1:7" ht="27.75" customHeight="1">
      <c r="A7" s="6">
        <v>1</v>
      </c>
      <c r="B7" s="7" t="s">
        <v>3</v>
      </c>
      <c r="C7" s="8">
        <f>SUM(C8:C12)</f>
        <v>6197500</v>
      </c>
      <c r="D7" s="8">
        <f>SUM(D8:D12)</f>
        <v>4155930</v>
      </c>
      <c r="E7" s="8">
        <f>SUM(E8:E12)</f>
        <v>3178821.31</v>
      </c>
      <c r="F7" s="8">
        <f>SUM(F8:F12)</f>
        <v>468197.63</v>
      </c>
      <c r="G7" s="8">
        <f>SUM(G8:G12)</f>
        <v>3647018.9400000004</v>
      </c>
    </row>
    <row r="8" spans="1:7" ht="15" customHeight="1">
      <c r="A8" s="9"/>
      <c r="B8" s="10" t="s">
        <v>2</v>
      </c>
      <c r="C8" s="11">
        <v>5932500</v>
      </c>
      <c r="D8" s="11">
        <v>3945100</v>
      </c>
      <c r="E8" s="11">
        <v>3044137.89</v>
      </c>
      <c r="F8" s="30">
        <v>451248.08</v>
      </c>
      <c r="G8" s="11">
        <f>SUM(E8:F8)</f>
        <v>3495385.97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199000</v>
      </c>
      <c r="D10" s="11">
        <v>150450</v>
      </c>
      <c r="E10" s="11">
        <v>129962.81</v>
      </c>
      <c r="F10" s="11">
        <v>15381</v>
      </c>
      <c r="G10" s="11">
        <f>SUM(E10:F10)</f>
        <v>145343.81</v>
      </c>
    </row>
    <row r="11" spans="1:7" ht="15" customHeight="1">
      <c r="A11" s="9"/>
      <c r="B11" s="10" t="s">
        <v>24</v>
      </c>
      <c r="C11" s="11">
        <v>16000</v>
      </c>
      <c r="D11" s="11">
        <v>10380</v>
      </c>
      <c r="E11" s="32">
        <v>4720.61</v>
      </c>
      <c r="F11" s="11">
        <v>1568.55</v>
      </c>
      <c r="G11" s="11">
        <f>SUM(E11:F11)</f>
        <v>6289.16</v>
      </c>
    </row>
    <row r="12" spans="1:7" ht="26.25">
      <c r="A12" s="9"/>
      <c r="B12" s="12" t="s">
        <v>23</v>
      </c>
      <c r="C12" s="11">
        <v>50000</v>
      </c>
      <c r="D12" s="11">
        <v>50000</v>
      </c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51</v>
      </c>
      <c r="C14" s="8">
        <f>SUM(C15:C18)</f>
        <v>1188000</v>
      </c>
      <c r="D14" s="8">
        <f>SUM(D15:D18)</f>
        <v>709000</v>
      </c>
      <c r="E14" s="8">
        <f>SUM(E15:E18)</f>
        <v>632000</v>
      </c>
      <c r="F14" s="8">
        <f>SUM(F15:F18)</f>
        <v>77000</v>
      </c>
      <c r="G14" s="8">
        <f>SUM(G15:G18)</f>
        <v>709000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125000</v>
      </c>
      <c r="E15" s="11">
        <v>116000</v>
      </c>
      <c r="F15" s="11">
        <v>9000</v>
      </c>
      <c r="G15" s="11">
        <f>SUM(E15:F15)</f>
        <v>125000</v>
      </c>
    </row>
    <row r="16" spans="1:7" ht="26.25">
      <c r="A16" s="9"/>
      <c r="B16" s="10" t="s">
        <v>6</v>
      </c>
      <c r="C16" s="11">
        <v>228000</v>
      </c>
      <c r="D16" s="11">
        <f>G16</f>
        <v>118000</v>
      </c>
      <c r="E16" s="11">
        <v>110000</v>
      </c>
      <c r="F16" s="11">
        <v>8000</v>
      </c>
      <c r="G16" s="11">
        <f>SUM(E16:F16)</f>
        <v>118000</v>
      </c>
    </row>
    <row r="17" spans="1:7" ht="26.25">
      <c r="A17" s="9"/>
      <c r="B17" s="10" t="s">
        <v>7</v>
      </c>
      <c r="C17" s="11">
        <v>720000</v>
      </c>
      <c r="D17" s="11">
        <f>G17</f>
        <v>466000</v>
      </c>
      <c r="E17" s="11">
        <v>406000</v>
      </c>
      <c r="F17" s="11">
        <v>60000</v>
      </c>
      <c r="G17" s="11">
        <f>SUM(E17:F17)</f>
        <v>466000</v>
      </c>
    </row>
    <row r="18" spans="1:7" ht="26.25" hidden="1">
      <c r="A18" s="9"/>
      <c r="B18" s="10" t="s">
        <v>13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7385500</v>
      </c>
      <c r="D19" s="8">
        <f>D7+D14</f>
        <v>4864930</v>
      </c>
      <c r="E19" s="8">
        <f>E7+E14</f>
        <v>3810821.31</v>
      </c>
      <c r="F19" s="8">
        <f>F7+F14</f>
        <v>545197.63</v>
      </c>
      <c r="G19" s="8">
        <f>G7+G14</f>
        <v>4356018.94</v>
      </c>
    </row>
    <row r="21" spans="2:6" s="15" customFormat="1" ht="29.25" customHeight="1">
      <c r="B21" s="35" t="s">
        <v>20</v>
      </c>
      <c r="C21" s="35"/>
      <c r="F21" s="15" t="s">
        <v>21</v>
      </c>
    </row>
    <row r="23" ht="19.5" customHeight="1">
      <c r="B23" s="16" t="s">
        <v>16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11" sqref="B11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9.125" style="1" customWidth="1"/>
    <col min="5" max="5" width="17.50390625" style="1" hidden="1" customWidth="1"/>
    <col min="6" max="6" width="17.50390625" style="1" customWidth="1"/>
    <col min="7" max="7" width="18.50390625" style="1" customWidth="1"/>
    <col min="8" max="16384" width="9.125" style="1" customWidth="1"/>
  </cols>
  <sheetData>
    <row r="1" spans="1:7" ht="48" customHeight="1">
      <c r="A1" s="33" t="s">
        <v>85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31.08.19</v>
      </c>
      <c r="E6" s="14" t="str">
        <f>заклади!E6</f>
        <v>Профінансовано з початку року станом на 31.07.19</v>
      </c>
      <c r="F6" s="14" t="str">
        <f>заклади!F6</f>
        <v>Профінансовано за період з
01.08.19 - 31.08.19</v>
      </c>
      <c r="G6" s="14" t="str">
        <f>заклади!G6</f>
        <v>Профінансовано з початку року станом на 31.08.19</v>
      </c>
    </row>
    <row r="7" spans="1:7" ht="29.25" customHeight="1">
      <c r="A7" s="9">
        <v>1</v>
      </c>
      <c r="B7" s="21" t="s">
        <v>86</v>
      </c>
      <c r="C7" s="8">
        <v>2865038</v>
      </c>
      <c r="D7" s="8"/>
      <c r="E7" s="8"/>
      <c r="F7" s="8"/>
      <c r="G7" s="8">
        <f>SUM(E7:F7)</f>
        <v>0</v>
      </c>
    </row>
    <row r="8" spans="1:7" ht="52.5" customHeight="1" hidden="1">
      <c r="A8" s="9">
        <v>2</v>
      </c>
      <c r="B8" s="21"/>
      <c r="C8" s="8"/>
      <c r="D8" s="8"/>
      <c r="E8" s="22"/>
      <c r="F8" s="8"/>
      <c r="G8" s="8">
        <f>SUM(E8:F8)</f>
        <v>0</v>
      </c>
    </row>
    <row r="9" spans="1:7" ht="99" customHeight="1" hidden="1">
      <c r="A9" s="9">
        <v>3</v>
      </c>
      <c r="B9" s="21"/>
      <c r="C9" s="8"/>
      <c r="D9" s="8"/>
      <c r="E9" s="22"/>
      <c r="F9" s="8"/>
      <c r="G9" s="8">
        <f>SUM(E9:F9)</f>
        <v>0</v>
      </c>
    </row>
    <row r="10" spans="1:7" ht="76.5" customHeight="1" hidden="1">
      <c r="A10" s="9">
        <v>4</v>
      </c>
      <c r="B10" s="21"/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2865038</v>
      </c>
      <c r="D11" s="8">
        <f>SUM(D7:D10)</f>
        <v>0</v>
      </c>
      <c r="E11" s="8">
        <f>SUM(E7:E10)</f>
        <v>0</v>
      </c>
      <c r="F11" s="8">
        <f>SUM(F7:F10)</f>
        <v>0</v>
      </c>
      <c r="G11" s="8">
        <f>SUM(G7:G10)</f>
        <v>0</v>
      </c>
    </row>
    <row r="12" ht="7.5" customHeight="1"/>
    <row r="13" ht="17.25" customHeight="1">
      <c r="B13" s="1" t="s">
        <v>19</v>
      </c>
    </row>
    <row r="14" spans="2:6" s="15" customFormat="1" ht="24.75" customHeight="1">
      <c r="B14" s="35" t="s">
        <v>20</v>
      </c>
      <c r="C14" s="35"/>
      <c r="F14" s="15" t="s">
        <v>21</v>
      </c>
    </row>
    <row r="16" ht="19.5" customHeight="1">
      <c r="B16" s="16" t="s">
        <v>16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H35" sqref="H35"/>
    </sheetView>
  </sheetViews>
  <sheetFormatPr defaultColWidth="9.00390625" defaultRowHeight="12.75"/>
  <cols>
    <col min="1" max="1" width="4.625" style="1" customWidth="1"/>
    <col min="2" max="2" width="43.125" style="1" customWidth="1"/>
    <col min="3" max="3" width="14.625" style="1" customWidth="1"/>
    <col min="4" max="4" width="13.125" style="1" customWidth="1"/>
    <col min="5" max="5" width="15.875" style="1" customWidth="1"/>
    <col min="6" max="6" width="16.125" style="1" bestFit="1" customWidth="1"/>
    <col min="7" max="7" width="15.875" style="1" customWidth="1"/>
    <col min="8" max="16384" width="9.125" style="1" customWidth="1"/>
  </cols>
  <sheetData>
    <row r="1" spans="1:7" ht="59.25" customHeight="1">
      <c r="A1" s="33" t="s">
        <v>25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50</v>
      </c>
      <c r="D6" s="14" t="s">
        <v>79</v>
      </c>
      <c r="E6" s="14" t="s">
        <v>77</v>
      </c>
      <c r="F6" s="14" t="s">
        <v>82</v>
      </c>
      <c r="G6" s="14" t="s">
        <v>83</v>
      </c>
    </row>
    <row r="7" spans="1:7" ht="16.5" customHeight="1">
      <c r="A7" s="6">
        <v>1</v>
      </c>
      <c r="B7" s="7" t="s">
        <v>17</v>
      </c>
      <c r="C7" s="20">
        <f>SUM(C8:C11)</f>
        <v>366857461</v>
      </c>
      <c r="D7" s="20">
        <f>SUM(D8:D11)</f>
        <v>267652132</v>
      </c>
      <c r="E7" s="8">
        <f>SUM(E8:E11)</f>
        <v>246302550</v>
      </c>
      <c r="F7" s="8">
        <f>SUM(F8:F11)</f>
        <v>21349582</v>
      </c>
      <c r="G7" s="8">
        <f>SUM(G8:G11)</f>
        <v>267652132</v>
      </c>
    </row>
    <row r="8" spans="1:7" ht="16.5" customHeight="1">
      <c r="A8" s="9"/>
      <c r="B8" s="10" t="s">
        <v>26</v>
      </c>
      <c r="C8" s="23">
        <v>297358350</v>
      </c>
      <c r="D8" s="23">
        <f>G8</f>
        <v>216820977</v>
      </c>
      <c r="E8" s="11">
        <v>199641900</v>
      </c>
      <c r="F8" s="11">
        <v>17179077</v>
      </c>
      <c r="G8" s="11">
        <f>SUM(E8:F8)</f>
        <v>216820977</v>
      </c>
    </row>
    <row r="9" spans="1:7" ht="16.5" customHeight="1">
      <c r="A9" s="9"/>
      <c r="B9" s="10" t="s">
        <v>27</v>
      </c>
      <c r="C9" s="23">
        <v>28672774</v>
      </c>
      <c r="D9" s="23">
        <f aca="true" t="shared" si="0" ref="D9:D22">G9</f>
        <v>20971065</v>
      </c>
      <c r="E9" s="32">
        <v>19250469</v>
      </c>
      <c r="F9" s="11">
        <v>1720596</v>
      </c>
      <c r="G9" s="11">
        <f>SUM(E9:F9)</f>
        <v>20971065</v>
      </c>
    </row>
    <row r="10" spans="1:7" ht="16.5" customHeight="1">
      <c r="A10" s="9"/>
      <c r="B10" s="10" t="s">
        <v>28</v>
      </c>
      <c r="C10" s="23">
        <v>34406129</v>
      </c>
      <c r="D10" s="23">
        <f t="shared" si="0"/>
        <v>25164396</v>
      </c>
      <c r="E10" s="32">
        <v>23099753</v>
      </c>
      <c r="F10" s="11">
        <v>2064643</v>
      </c>
      <c r="G10" s="11">
        <f>SUM(E10:F10)</f>
        <v>25164396</v>
      </c>
    </row>
    <row r="11" spans="1:7" ht="16.5" customHeight="1">
      <c r="A11" s="9"/>
      <c r="B11" s="10" t="s">
        <v>29</v>
      </c>
      <c r="C11" s="23">
        <v>6420208</v>
      </c>
      <c r="D11" s="23">
        <f t="shared" si="0"/>
        <v>4695694</v>
      </c>
      <c r="E11" s="32">
        <v>4310428</v>
      </c>
      <c r="F11" s="11">
        <v>385266</v>
      </c>
      <c r="G11" s="11">
        <f>SUM(E11:F11)</f>
        <v>4695694</v>
      </c>
    </row>
    <row r="12" spans="1:7" ht="16.5" customHeight="1">
      <c r="A12" s="6">
        <v>2</v>
      </c>
      <c r="B12" s="7" t="s">
        <v>14</v>
      </c>
      <c r="C12" s="24">
        <f>SUM(C13:C20)</f>
        <v>938714316</v>
      </c>
      <c r="D12" s="24">
        <f>SUM(D13:D20)</f>
        <v>572790579</v>
      </c>
      <c r="E12" s="8">
        <f>SUM(E13:E20)</f>
        <v>516402498</v>
      </c>
      <c r="F12" s="8">
        <f>SUM(F13:F20)</f>
        <v>56388081</v>
      </c>
      <c r="G12" s="8">
        <f>SUM(G13:G20)</f>
        <v>572790579</v>
      </c>
    </row>
    <row r="13" spans="1:7" ht="16.5" customHeight="1">
      <c r="A13" s="9"/>
      <c r="B13" s="10" t="s">
        <v>26</v>
      </c>
      <c r="C13" s="23">
        <v>193878712</v>
      </c>
      <c r="D13" s="23">
        <f t="shared" si="0"/>
        <v>102185145</v>
      </c>
      <c r="E13" s="11">
        <v>91844993</v>
      </c>
      <c r="F13" s="11">
        <v>10340152</v>
      </c>
      <c r="G13" s="11">
        <f aca="true" t="shared" si="1" ref="G13:G20">SUM(E13:F13)</f>
        <v>102185145</v>
      </c>
    </row>
    <row r="14" spans="1:7" ht="16.5" customHeight="1">
      <c r="A14" s="9"/>
      <c r="B14" s="10" t="s">
        <v>30</v>
      </c>
      <c r="C14" s="23">
        <v>46662094</v>
      </c>
      <c r="D14" s="23">
        <f t="shared" si="0"/>
        <v>31496053</v>
      </c>
      <c r="E14" s="32">
        <v>27290128</v>
      </c>
      <c r="F14" s="11">
        <v>4205925</v>
      </c>
      <c r="G14" s="11">
        <f t="shared" si="1"/>
        <v>31496053</v>
      </c>
    </row>
    <row r="15" spans="1:7" ht="16.5" customHeight="1">
      <c r="A15" s="9"/>
      <c r="B15" s="10" t="s">
        <v>28</v>
      </c>
      <c r="C15" s="23">
        <v>310631885</v>
      </c>
      <c r="D15" s="23">
        <f t="shared" si="0"/>
        <v>195591361</v>
      </c>
      <c r="E15" s="32">
        <v>177214046</v>
      </c>
      <c r="F15" s="11">
        <v>18377315</v>
      </c>
      <c r="G15" s="11">
        <f t="shared" si="1"/>
        <v>195591361</v>
      </c>
    </row>
    <row r="16" spans="1:7" ht="16.5" customHeight="1">
      <c r="A16" s="9"/>
      <c r="B16" s="10" t="s">
        <v>29</v>
      </c>
      <c r="C16" s="23">
        <v>127774702</v>
      </c>
      <c r="D16" s="23">
        <f t="shared" si="0"/>
        <v>82689904</v>
      </c>
      <c r="E16" s="32">
        <v>74056956</v>
      </c>
      <c r="F16" s="11">
        <v>8632948</v>
      </c>
      <c r="G16" s="11">
        <f t="shared" si="1"/>
        <v>82689904</v>
      </c>
    </row>
    <row r="17" spans="1:7" ht="16.5" customHeight="1">
      <c r="A17" s="9"/>
      <c r="B17" s="9" t="s">
        <v>31</v>
      </c>
      <c r="C17" s="23">
        <v>3147228</v>
      </c>
      <c r="D17" s="23">
        <f t="shared" si="0"/>
        <v>1942483</v>
      </c>
      <c r="E17" s="32">
        <v>1616560</v>
      </c>
      <c r="F17" s="11">
        <v>325923</v>
      </c>
      <c r="G17" s="11">
        <f t="shared" si="1"/>
        <v>1942483</v>
      </c>
    </row>
    <row r="18" spans="1:7" ht="16.5" customHeight="1">
      <c r="A18" s="9"/>
      <c r="B18" s="10" t="s">
        <v>27</v>
      </c>
      <c r="C18" s="23">
        <v>244227708</v>
      </c>
      <c r="D18" s="23">
        <f t="shared" si="0"/>
        <v>154265037</v>
      </c>
      <c r="E18" s="32">
        <v>139944122</v>
      </c>
      <c r="F18" s="11">
        <v>14320915</v>
      </c>
      <c r="G18" s="11">
        <f t="shared" si="1"/>
        <v>154265037</v>
      </c>
    </row>
    <row r="19" spans="1:7" ht="26.25">
      <c r="A19" s="9"/>
      <c r="B19" s="10" t="s">
        <v>36</v>
      </c>
      <c r="C19" s="23">
        <v>1428600</v>
      </c>
      <c r="D19" s="23">
        <f t="shared" si="0"/>
        <v>85983</v>
      </c>
      <c r="E19" s="32">
        <v>85983</v>
      </c>
      <c r="F19" s="11"/>
      <c r="G19" s="11">
        <f t="shared" si="1"/>
        <v>85983</v>
      </c>
    </row>
    <row r="20" spans="1:7" ht="26.25">
      <c r="A20" s="9"/>
      <c r="B20" s="10" t="s">
        <v>32</v>
      </c>
      <c r="C20" s="23">
        <v>10963387</v>
      </c>
      <c r="D20" s="23">
        <f t="shared" si="0"/>
        <v>4534613</v>
      </c>
      <c r="E20" s="32">
        <v>4349710</v>
      </c>
      <c r="F20" s="11">
        <v>184903</v>
      </c>
      <c r="G20" s="11">
        <f t="shared" si="1"/>
        <v>4534613</v>
      </c>
    </row>
    <row r="21" spans="1:7" ht="21" customHeight="1">
      <c r="A21" s="6">
        <v>3</v>
      </c>
      <c r="B21" s="7" t="s">
        <v>33</v>
      </c>
      <c r="C21" s="24">
        <f>SUM(C22:C23)</f>
        <v>79327400</v>
      </c>
      <c r="D21" s="24">
        <f>SUM(D22:D23)</f>
        <v>52757773</v>
      </c>
      <c r="E21" s="8">
        <f>SUM(E22:E23)</f>
        <v>46251380</v>
      </c>
      <c r="F21" s="8">
        <f>SUM(F22:F23)</f>
        <v>6506393</v>
      </c>
      <c r="G21" s="8">
        <f>SUM(G22:G23)</f>
        <v>52757773</v>
      </c>
    </row>
    <row r="22" spans="1:7" ht="21" customHeight="1">
      <c r="A22" s="9"/>
      <c r="B22" s="10" t="s">
        <v>26</v>
      </c>
      <c r="C22" s="23">
        <v>79327400</v>
      </c>
      <c r="D22" s="23">
        <f t="shared" si="0"/>
        <v>52757773</v>
      </c>
      <c r="E22" s="11">
        <v>46251380</v>
      </c>
      <c r="F22" s="11">
        <v>6506393</v>
      </c>
      <c r="G22" s="11">
        <f>SUM(E22:F22)</f>
        <v>52757773</v>
      </c>
    </row>
    <row r="23" spans="1:7" ht="16.5" customHeight="1" hidden="1">
      <c r="A23" s="9"/>
      <c r="B23" s="10" t="s">
        <v>27</v>
      </c>
      <c r="C23" s="23"/>
      <c r="D23" s="23">
        <f>G23</f>
        <v>0</v>
      </c>
      <c r="E23" s="11"/>
      <c r="F23" s="11"/>
      <c r="G23" s="11">
        <f>SUM(E23:F23)</f>
        <v>0</v>
      </c>
    </row>
    <row r="24" spans="1:7" ht="36">
      <c r="A24" s="6">
        <v>4</v>
      </c>
      <c r="B24" s="21" t="s">
        <v>22</v>
      </c>
      <c r="C24" s="24">
        <f>SUM(C25:C29)</f>
        <v>79009763</v>
      </c>
      <c r="D24" s="24">
        <f>SUM(D25:D29)</f>
        <v>47382067</v>
      </c>
      <c r="E24" s="31">
        <f>SUM(E25:E29)</f>
        <v>36135590</v>
      </c>
      <c r="F24" s="31">
        <f>SUM(F25:F29)</f>
        <v>11246477</v>
      </c>
      <c r="G24" s="31">
        <f>SUM(G25:G29)</f>
        <v>47382067</v>
      </c>
    </row>
    <row r="25" spans="1:7" ht="25.5" customHeight="1">
      <c r="A25" s="9"/>
      <c r="B25" s="10" t="s">
        <v>68</v>
      </c>
      <c r="C25" s="23">
        <v>4960000</v>
      </c>
      <c r="D25" s="23">
        <f>G25</f>
        <v>3333201</v>
      </c>
      <c r="E25" s="11">
        <v>1834309</v>
      </c>
      <c r="F25" s="11">
        <v>1498892</v>
      </c>
      <c r="G25" s="11">
        <f>SUM(E25:F25)</f>
        <v>3333201</v>
      </c>
    </row>
    <row r="26" spans="1:7" ht="26.25">
      <c r="A26" s="9"/>
      <c r="B26" s="10" t="s">
        <v>37</v>
      </c>
      <c r="C26" s="23">
        <v>46422123</v>
      </c>
      <c r="D26" s="23">
        <f>G26</f>
        <v>20988349</v>
      </c>
      <c r="E26" s="11">
        <v>14077652</v>
      </c>
      <c r="F26" s="11">
        <v>6910697</v>
      </c>
      <c r="G26" s="11">
        <f>SUM(E26:F26)</f>
        <v>20988349</v>
      </c>
    </row>
    <row r="27" spans="1:7" ht="26.25">
      <c r="A27" s="9"/>
      <c r="B27" s="10" t="s">
        <v>64</v>
      </c>
      <c r="C27" s="23">
        <v>4500000</v>
      </c>
      <c r="D27" s="23">
        <f>G27</f>
        <v>3429144</v>
      </c>
      <c r="E27" s="11">
        <v>1235230</v>
      </c>
      <c r="F27" s="11">
        <v>2193914</v>
      </c>
      <c r="G27" s="11">
        <f>SUM(E27:F27)</f>
        <v>3429144</v>
      </c>
    </row>
    <row r="28" spans="1:7" ht="24.75" customHeight="1" hidden="1">
      <c r="A28" s="9"/>
      <c r="B28" s="10" t="s">
        <v>42</v>
      </c>
      <c r="C28" s="23"/>
      <c r="D28" s="23">
        <f>G28</f>
        <v>0</v>
      </c>
      <c r="E28" s="11"/>
      <c r="F28" s="11"/>
      <c r="G28" s="11">
        <f>SUM(E28:F28)</f>
        <v>0</v>
      </c>
    </row>
    <row r="29" spans="1:7" ht="26.25">
      <c r="A29" s="9"/>
      <c r="B29" s="10" t="s">
        <v>38</v>
      </c>
      <c r="C29" s="23">
        <v>23127640</v>
      </c>
      <c r="D29" s="23">
        <f>G29</f>
        <v>19631373</v>
      </c>
      <c r="E29" s="11">
        <v>18988399</v>
      </c>
      <c r="F29" s="11">
        <v>642974</v>
      </c>
      <c r="G29" s="11">
        <f>SUM(E29:F29)</f>
        <v>19631373</v>
      </c>
    </row>
    <row r="30" spans="1:7" ht="48">
      <c r="A30" s="6">
        <v>5</v>
      </c>
      <c r="B30" s="21" t="s">
        <v>43</v>
      </c>
      <c r="C30" s="24">
        <f>SUM(C31:C33)</f>
        <v>17127540</v>
      </c>
      <c r="D30" s="24">
        <f>SUM(D31:D33)</f>
        <v>10736552</v>
      </c>
      <c r="E30" s="31">
        <f>SUM(E31:E33)</f>
        <v>1113952</v>
      </c>
      <c r="F30" s="31">
        <f>SUM(F31:F33)</f>
        <v>593337</v>
      </c>
      <c r="G30" s="31">
        <f>SUM(G31:G33)</f>
        <v>1707289</v>
      </c>
    </row>
    <row r="31" spans="1:7" ht="26.25">
      <c r="A31" s="9"/>
      <c r="B31" s="10" t="s">
        <v>37</v>
      </c>
      <c r="C31" s="23">
        <v>798628</v>
      </c>
      <c r="D31" s="23">
        <v>714560</v>
      </c>
      <c r="E31" s="11">
        <v>432453</v>
      </c>
      <c r="F31" s="11">
        <v>251761</v>
      </c>
      <c r="G31" s="11">
        <f>SUM(E31:F31)</f>
        <v>684214</v>
      </c>
    </row>
    <row r="32" spans="1:7" ht="26.25">
      <c r="A32" s="9"/>
      <c r="B32" s="10" t="s">
        <v>38</v>
      </c>
      <c r="C32" s="23">
        <v>331812</v>
      </c>
      <c r="D32" s="23">
        <v>296886</v>
      </c>
      <c r="E32" s="11">
        <v>203517</v>
      </c>
      <c r="F32" s="11">
        <v>93369</v>
      </c>
      <c r="G32" s="11">
        <f>SUM(E32:F32)</f>
        <v>296886</v>
      </c>
    </row>
    <row r="33" spans="1:7" ht="21" customHeight="1">
      <c r="A33" s="9"/>
      <c r="B33" s="10" t="s">
        <v>44</v>
      </c>
      <c r="C33" s="23">
        <v>15997100</v>
      </c>
      <c r="D33" s="23">
        <v>9725106</v>
      </c>
      <c r="E33" s="11">
        <v>477982</v>
      </c>
      <c r="F33" s="11">
        <v>248207</v>
      </c>
      <c r="G33" s="11">
        <f>SUM(E33:F33)</f>
        <v>726189</v>
      </c>
    </row>
    <row r="34" spans="1:7" ht="48">
      <c r="A34" s="6">
        <v>6</v>
      </c>
      <c r="B34" s="21" t="s">
        <v>67</v>
      </c>
      <c r="C34" s="24">
        <f>SUM(C35:C35)</f>
        <v>471367</v>
      </c>
      <c r="D34" s="24">
        <f>SUM(D35:D35)</f>
        <v>399026</v>
      </c>
      <c r="E34" s="8">
        <f>SUM(E35:E35)</f>
        <v>296108</v>
      </c>
      <c r="F34" s="8">
        <f>SUM(F35:F35)</f>
        <v>98269</v>
      </c>
      <c r="G34" s="8">
        <f>SUM(G35:G35)</f>
        <v>394377</v>
      </c>
    </row>
    <row r="35" spans="1:7" ht="21" customHeight="1">
      <c r="A35" s="9"/>
      <c r="B35" s="10" t="s">
        <v>27</v>
      </c>
      <c r="C35" s="23">
        <v>471367</v>
      </c>
      <c r="D35" s="23">
        <v>399026</v>
      </c>
      <c r="E35" s="11">
        <v>296108</v>
      </c>
      <c r="F35" s="11">
        <v>98269</v>
      </c>
      <c r="G35" s="11">
        <f>SUM(E35:F35)</f>
        <v>394377</v>
      </c>
    </row>
    <row r="36" spans="1:7" ht="36">
      <c r="A36" s="6">
        <v>7</v>
      </c>
      <c r="B36" s="21" t="s">
        <v>41</v>
      </c>
      <c r="C36" s="24">
        <f>SUM(C37:C38)</f>
        <v>266000</v>
      </c>
      <c r="D36" s="24">
        <f>SUM(D37:D38)</f>
        <v>266000</v>
      </c>
      <c r="E36" s="8">
        <f>SUM(E37:E38)</f>
        <v>266000</v>
      </c>
      <c r="F36" s="8">
        <f>SUM(F37:F38)</f>
        <v>0</v>
      </c>
      <c r="G36" s="8">
        <f>SUM(G37:G38)</f>
        <v>266000</v>
      </c>
    </row>
    <row r="37" spans="1:7" ht="26.25">
      <c r="A37" s="6"/>
      <c r="B37" s="10" t="s">
        <v>74</v>
      </c>
      <c r="C37" s="23">
        <v>136000</v>
      </c>
      <c r="D37" s="23">
        <v>136000</v>
      </c>
      <c r="E37" s="11">
        <v>136000</v>
      </c>
      <c r="F37" s="11"/>
      <c r="G37" s="11">
        <f>SUM(E37:F37)</f>
        <v>136000</v>
      </c>
    </row>
    <row r="38" spans="1:7" ht="26.25">
      <c r="A38" s="9"/>
      <c r="B38" s="10" t="s">
        <v>75</v>
      </c>
      <c r="C38" s="23">
        <v>130000</v>
      </c>
      <c r="D38" s="23">
        <v>130000</v>
      </c>
      <c r="E38" s="11">
        <v>130000</v>
      </c>
      <c r="F38" s="11"/>
      <c r="G38" s="11">
        <f>SUM(E38:F38)</f>
        <v>130000</v>
      </c>
    </row>
    <row r="39" spans="1:7" ht="19.5" customHeight="1">
      <c r="A39" s="6"/>
      <c r="B39" s="6" t="s">
        <v>1</v>
      </c>
      <c r="C39" s="20">
        <f>C7+C12+C21+C24+C30+C34+C36</f>
        <v>1481773847</v>
      </c>
      <c r="D39" s="20">
        <f>D7+D12+D21+D24+D30+D34+D36</f>
        <v>951984129</v>
      </c>
      <c r="E39" s="8">
        <f>E7+E12+E21+E24+E30+E34+E36</f>
        <v>846768078</v>
      </c>
      <c r="F39" s="8">
        <f>F7+F12+F21+F24+F30+F34+F36</f>
        <v>96182139</v>
      </c>
      <c r="G39" s="8">
        <f>G7+G12+G21+G24+G30+G34+G36</f>
        <v>942950217</v>
      </c>
    </row>
    <row r="40" ht="18" customHeight="1"/>
    <row r="41" spans="2:6" s="15" customFormat="1" ht="18" customHeight="1">
      <c r="B41" s="35" t="s">
        <v>20</v>
      </c>
      <c r="C41" s="35"/>
      <c r="F41" s="15" t="s">
        <v>21</v>
      </c>
    </row>
    <row r="42" ht="6.75" customHeight="1"/>
    <row r="43" spans="2:7" ht="14.25" customHeight="1">
      <c r="B43" s="16" t="s">
        <v>16</v>
      </c>
      <c r="G43" s="18"/>
    </row>
    <row r="45" spans="3:4" ht="12.75">
      <c r="C45" s="29"/>
      <c r="D45" s="29"/>
    </row>
  </sheetData>
  <mergeCells count="4">
    <mergeCell ref="A1:G1"/>
    <mergeCell ref="B4:E4"/>
    <mergeCell ref="B41:C41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B1">
      <selection activeCell="G7" sqref="G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8.50390625" style="1" customWidth="1"/>
    <col min="5" max="5" width="17.50390625" style="1" customWidth="1"/>
    <col min="6" max="6" width="19.00390625" style="1" customWidth="1"/>
    <col min="7" max="7" width="19.125" style="1" customWidth="1"/>
    <col min="8" max="16384" width="9.125" style="1" customWidth="1"/>
  </cols>
  <sheetData>
    <row r="1" spans="1:7" ht="59.25" customHeight="1">
      <c r="A1" s="33" t="s">
        <v>57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31.08.19</v>
      </c>
      <c r="E6" s="14" t="str">
        <f>заклади!E6</f>
        <v>Профінансовано з початку року станом на 31.07.19</v>
      </c>
      <c r="F6" s="14" t="str">
        <f>заклади!F6</f>
        <v>Профінансовано за період з
01.08.19 - 31.08.19</v>
      </c>
      <c r="G6" s="14" t="str">
        <f>заклади!G6</f>
        <v>Профінансовано з початку року станом на 31.08.19</v>
      </c>
    </row>
    <row r="7" spans="1:7" ht="54.75" customHeight="1">
      <c r="A7" s="9">
        <v>1</v>
      </c>
      <c r="B7" s="7" t="s">
        <v>48</v>
      </c>
      <c r="C7" s="8">
        <v>75154495</v>
      </c>
      <c r="D7" s="8">
        <v>50102992</v>
      </c>
      <c r="E7" s="8">
        <v>24289967</v>
      </c>
      <c r="F7" s="8">
        <v>1806499</v>
      </c>
      <c r="G7" s="8">
        <f>SUM(E7:F7)</f>
        <v>26096466</v>
      </c>
    </row>
    <row r="8" spans="1:7" ht="25.5" customHeight="1">
      <c r="A8" s="6"/>
      <c r="B8" s="6" t="s">
        <v>1</v>
      </c>
      <c r="C8" s="8">
        <f>SUM(C7:C7)</f>
        <v>75154495</v>
      </c>
      <c r="D8" s="8">
        <f>SUM(D7:D7)</f>
        <v>50102992</v>
      </c>
      <c r="E8" s="8">
        <f>SUM(E7:E7)</f>
        <v>24289967</v>
      </c>
      <c r="F8" s="8">
        <f>SUM(F7:F7)</f>
        <v>1806499</v>
      </c>
      <c r="G8" s="8">
        <f>SUM(G7:G7)</f>
        <v>26096466</v>
      </c>
    </row>
    <row r="10" ht="17.25" customHeight="1">
      <c r="B10" s="1" t="s">
        <v>19</v>
      </c>
    </row>
    <row r="11" spans="2:6" s="15" customFormat="1" ht="18" customHeight="1">
      <c r="B11" s="35" t="s">
        <v>20</v>
      </c>
      <c r="C11" s="35"/>
      <c r="F11" s="15" t="s">
        <v>21</v>
      </c>
    </row>
    <row r="13" ht="19.5" customHeight="1">
      <c r="B13" s="16" t="s">
        <v>16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0">
      <selection activeCell="F10" sqref="F10"/>
    </sheetView>
  </sheetViews>
  <sheetFormatPr defaultColWidth="9.00390625" defaultRowHeight="12.75"/>
  <cols>
    <col min="1" max="1" width="4.625" style="1" customWidth="1"/>
    <col min="2" max="2" width="61.125" style="1" customWidth="1"/>
    <col min="3" max="4" width="15.125" style="1" customWidth="1"/>
    <col min="5" max="6" width="14.5039062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53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31.08.19</v>
      </c>
      <c r="E6" s="26" t="str">
        <f>заклади!E6</f>
        <v>Профінансовано з початку року станом на 31.07.19</v>
      </c>
      <c r="F6" s="26" t="str">
        <f>заклади!F6</f>
        <v>Профінансовано за період з
01.08.19 - 31.08.19</v>
      </c>
      <c r="G6" s="26" t="str">
        <f>заклади!G6</f>
        <v>Профінансовано з початку року станом на 31.08.19</v>
      </c>
    </row>
    <row r="7" spans="1:7" ht="36.75" customHeight="1">
      <c r="A7" s="9">
        <v>1</v>
      </c>
      <c r="B7" s="25" t="s">
        <v>58</v>
      </c>
      <c r="C7" s="27">
        <v>8688460</v>
      </c>
      <c r="D7" s="27">
        <f>G7</f>
        <v>4809898</v>
      </c>
      <c r="E7" s="27">
        <v>3367035</v>
      </c>
      <c r="F7" s="27">
        <v>1442863</v>
      </c>
      <c r="G7" s="27">
        <f aca="true" t="shared" si="0" ref="G7:G15">SUM(E7:F7)</f>
        <v>4809898</v>
      </c>
    </row>
    <row r="8" spans="1:7" ht="39" customHeight="1">
      <c r="A8" s="9">
        <v>2</v>
      </c>
      <c r="B8" s="25" t="s">
        <v>59</v>
      </c>
      <c r="C8" s="27">
        <v>3538300</v>
      </c>
      <c r="D8" s="27">
        <f aca="true" t="shared" si="1" ref="D8:D15">G8</f>
        <v>1767922</v>
      </c>
      <c r="E8" s="28">
        <v>769755</v>
      </c>
      <c r="F8" s="27">
        <v>998167</v>
      </c>
      <c r="G8" s="27">
        <f t="shared" si="0"/>
        <v>1767922</v>
      </c>
    </row>
    <row r="9" spans="1:7" ht="36.75" customHeight="1">
      <c r="A9" s="9">
        <v>3</v>
      </c>
      <c r="B9" s="25" t="s">
        <v>60</v>
      </c>
      <c r="C9" s="27">
        <v>9689300</v>
      </c>
      <c r="D9" s="27">
        <f t="shared" si="1"/>
        <v>6225690</v>
      </c>
      <c r="E9" s="28">
        <v>3984084</v>
      </c>
      <c r="F9" s="27">
        <v>2241606</v>
      </c>
      <c r="G9" s="27">
        <f t="shared" si="0"/>
        <v>6225690</v>
      </c>
    </row>
    <row r="10" spans="1:7" ht="39" customHeight="1">
      <c r="A10" s="9">
        <v>4</v>
      </c>
      <c r="B10" s="25" t="s">
        <v>61</v>
      </c>
      <c r="C10" s="27">
        <v>11225900</v>
      </c>
      <c r="D10" s="27">
        <f t="shared" si="1"/>
        <v>5210800</v>
      </c>
      <c r="E10" s="28">
        <v>3821864</v>
      </c>
      <c r="F10" s="27">
        <v>1388936</v>
      </c>
      <c r="G10" s="27">
        <f t="shared" si="0"/>
        <v>5210800</v>
      </c>
    </row>
    <row r="11" spans="1:7" ht="27" customHeight="1">
      <c r="A11" s="9">
        <v>5</v>
      </c>
      <c r="B11" s="25" t="s">
        <v>62</v>
      </c>
      <c r="C11" s="27">
        <v>1790100</v>
      </c>
      <c r="D11" s="27">
        <f t="shared" si="1"/>
        <v>873633</v>
      </c>
      <c r="E11" s="28">
        <v>555550</v>
      </c>
      <c r="F11" s="27">
        <v>318083</v>
      </c>
      <c r="G11" s="27">
        <f t="shared" si="0"/>
        <v>873633</v>
      </c>
    </row>
    <row r="12" spans="1:7" ht="92.25">
      <c r="A12" s="9">
        <v>6</v>
      </c>
      <c r="B12" s="25" t="s">
        <v>63</v>
      </c>
      <c r="C12" s="27">
        <v>131930</v>
      </c>
      <c r="D12" s="27">
        <f t="shared" si="1"/>
        <v>131930</v>
      </c>
      <c r="E12" s="28">
        <v>131930</v>
      </c>
      <c r="F12" s="27"/>
      <c r="G12" s="27">
        <f t="shared" si="0"/>
        <v>131930</v>
      </c>
    </row>
    <row r="13" spans="1:7" ht="41.25">
      <c r="A13" s="9">
        <v>7</v>
      </c>
      <c r="B13" s="25" t="s">
        <v>34</v>
      </c>
      <c r="C13" s="27">
        <v>219960</v>
      </c>
      <c r="D13" s="27">
        <f t="shared" si="1"/>
        <v>126366</v>
      </c>
      <c r="E13" s="28">
        <v>71376</v>
      </c>
      <c r="F13" s="27">
        <v>54990</v>
      </c>
      <c r="G13" s="27">
        <f t="shared" si="0"/>
        <v>126366</v>
      </c>
    </row>
    <row r="14" spans="1:7" ht="60" customHeight="1">
      <c r="A14" s="9">
        <v>8</v>
      </c>
      <c r="B14" s="25" t="s">
        <v>35</v>
      </c>
      <c r="C14" s="27">
        <v>4027190</v>
      </c>
      <c r="D14" s="27">
        <f t="shared" si="1"/>
        <v>3756770</v>
      </c>
      <c r="E14" s="28">
        <v>3756770</v>
      </c>
      <c r="F14" s="27"/>
      <c r="G14" s="27">
        <f t="shared" si="0"/>
        <v>3756770</v>
      </c>
    </row>
    <row r="15" spans="1:7" ht="51">
      <c r="A15" s="9">
        <v>9</v>
      </c>
      <c r="B15" s="25" t="s">
        <v>39</v>
      </c>
      <c r="C15" s="27">
        <v>117000</v>
      </c>
      <c r="D15" s="27">
        <f t="shared" si="1"/>
        <v>97247</v>
      </c>
      <c r="E15" s="28">
        <v>97247</v>
      </c>
      <c r="F15" s="27"/>
      <c r="G15" s="27">
        <f t="shared" si="0"/>
        <v>97247</v>
      </c>
    </row>
    <row r="16" spans="1:7" ht="19.5" customHeight="1">
      <c r="A16" s="6"/>
      <c r="B16" s="6" t="s">
        <v>1</v>
      </c>
      <c r="C16" s="27">
        <f>SUM(C7:C15)</f>
        <v>39428140</v>
      </c>
      <c r="D16" s="27">
        <f>SUM(D7:D15)</f>
        <v>23000256</v>
      </c>
      <c r="E16" s="27">
        <f>SUM(E7:E15)</f>
        <v>16555611</v>
      </c>
      <c r="F16" s="27">
        <f>SUM(F7:F15)</f>
        <v>6444645</v>
      </c>
      <c r="G16" s="27">
        <f>SUM(G7:G15)</f>
        <v>23000256</v>
      </c>
    </row>
    <row r="17" ht="9" customHeight="1"/>
    <row r="18" ht="14.25" customHeight="1">
      <c r="B18" s="1" t="s">
        <v>19</v>
      </c>
    </row>
    <row r="19" spans="2:6" s="15" customFormat="1" ht="20.25" customHeight="1">
      <c r="B19" s="35" t="s">
        <v>20</v>
      </c>
      <c r="C19" s="35"/>
      <c r="F19" s="15" t="s">
        <v>21</v>
      </c>
    </row>
    <row r="21" ht="16.5" customHeight="1">
      <c r="B21" s="16" t="s">
        <v>16</v>
      </c>
    </row>
  </sheetData>
  <mergeCells count="4">
    <mergeCell ref="A1:G1"/>
    <mergeCell ref="B4:E4"/>
    <mergeCell ref="B19:C19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7" sqref="F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6.375" style="1" customWidth="1"/>
    <col min="5" max="6" width="17.50390625" style="1" customWidth="1"/>
    <col min="7" max="7" width="18.50390625" style="1" customWidth="1"/>
    <col min="8" max="16384" width="9.125" style="1" customWidth="1"/>
  </cols>
  <sheetData>
    <row r="1" spans="1:7" ht="62.25" customHeight="1">
      <c r="A1" s="33" t="s">
        <v>54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31.08.19</v>
      </c>
      <c r="E6" s="14" t="str">
        <f>заклади!E6</f>
        <v>Профінансовано з початку року станом на 31.07.19</v>
      </c>
      <c r="F6" s="14" t="str">
        <f>заклади!F6</f>
        <v>Профінансовано за період з
01.08.19 - 31.08.19</v>
      </c>
      <c r="G6" s="14" t="str">
        <f>заклади!G6</f>
        <v>Профінансовано з початку року станом на 31.08.19</v>
      </c>
    </row>
    <row r="7" spans="1:7" ht="53.25" customHeight="1">
      <c r="A7" s="9">
        <v>1</v>
      </c>
      <c r="B7" s="7" t="s">
        <v>55</v>
      </c>
      <c r="C7" s="8">
        <v>11437000</v>
      </c>
      <c r="D7" s="8">
        <v>6941600</v>
      </c>
      <c r="E7" s="8">
        <v>4839965</v>
      </c>
      <c r="F7" s="8"/>
      <c r="G7" s="8">
        <f>SUM(E7:F7)</f>
        <v>4839965</v>
      </c>
    </row>
    <row r="8" spans="1:7" ht="55.5" customHeight="1">
      <c r="A8" s="9">
        <v>2</v>
      </c>
      <c r="B8" s="7" t="s">
        <v>56</v>
      </c>
      <c r="C8" s="8">
        <v>8140700</v>
      </c>
      <c r="D8" s="8">
        <v>6501974</v>
      </c>
      <c r="E8" s="22">
        <v>602965</v>
      </c>
      <c r="F8" s="8">
        <v>667969</v>
      </c>
      <c r="G8" s="8">
        <f>SUM(E8:F8)</f>
        <v>1270934</v>
      </c>
    </row>
    <row r="9" spans="1:7" ht="25.5" customHeight="1">
      <c r="A9" s="6"/>
      <c r="B9" s="6" t="s">
        <v>1</v>
      </c>
      <c r="C9" s="8">
        <f>SUM(C7:C8)</f>
        <v>19577700</v>
      </c>
      <c r="D9" s="8">
        <f>SUM(D7:D8)</f>
        <v>13443574</v>
      </c>
      <c r="E9" s="8">
        <f>SUM(E7:E8)</f>
        <v>5442930</v>
      </c>
      <c r="F9" s="8">
        <f>SUM(F7:F8)</f>
        <v>667969</v>
      </c>
      <c r="G9" s="8">
        <f>SUM(G7:G8)</f>
        <v>6110899</v>
      </c>
    </row>
    <row r="11" ht="17.25" customHeight="1">
      <c r="B11" s="1" t="s">
        <v>19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6.375" style="1" customWidth="1"/>
    <col min="5" max="6" width="17.50390625" style="1" customWidth="1"/>
    <col min="7" max="7" width="18.50390625" style="1" customWidth="1"/>
    <col min="8" max="16384" width="9.125" style="1" customWidth="1"/>
  </cols>
  <sheetData>
    <row r="1" spans="1:7" ht="62.25" customHeight="1">
      <c r="A1" s="33" t="s">
        <v>40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31.08.19</v>
      </c>
      <c r="E6" s="14" t="str">
        <f>заклади!E6</f>
        <v>Профінансовано з початку року станом на 31.07.19</v>
      </c>
      <c r="F6" s="14" t="str">
        <f>заклади!F6</f>
        <v>Профінансовано за період з
01.08.19 - 31.08.19</v>
      </c>
      <c r="G6" s="14" t="str">
        <f>заклади!G6</f>
        <v>Профінансовано з початку року станом на 31.08.19</v>
      </c>
    </row>
    <row r="7" spans="1:7" ht="65.25" customHeight="1">
      <c r="A7" s="9">
        <v>1</v>
      </c>
      <c r="B7" s="21" t="s">
        <v>65</v>
      </c>
      <c r="C7" s="8">
        <v>1777500</v>
      </c>
      <c r="D7" s="8">
        <v>1080594</v>
      </c>
      <c r="E7" s="8">
        <v>186732</v>
      </c>
      <c r="F7" s="8">
        <v>67634</v>
      </c>
      <c r="G7" s="8">
        <f>SUM(E7:F7)</f>
        <v>254366</v>
      </c>
    </row>
    <row r="8" spans="1:7" ht="90.75" customHeight="1">
      <c r="A8" s="9">
        <v>2</v>
      </c>
      <c r="B8" s="7" t="s">
        <v>66</v>
      </c>
      <c r="C8" s="8">
        <v>50822860</v>
      </c>
      <c r="D8" s="8">
        <v>45473054</v>
      </c>
      <c r="E8" s="8">
        <v>15140728.3</v>
      </c>
      <c r="F8" s="8">
        <v>16556995.67</v>
      </c>
      <c r="G8" s="8">
        <f>SUM(E8:F8)</f>
        <v>31697723.97</v>
      </c>
    </row>
    <row r="9" spans="1:7" ht="25.5" customHeight="1">
      <c r="A9" s="6"/>
      <c r="B9" s="6" t="s">
        <v>1</v>
      </c>
      <c r="C9" s="8">
        <f>SUM(C7:C8)</f>
        <v>52600360</v>
      </c>
      <c r="D9" s="8">
        <f>SUM(D7:D8)</f>
        <v>46553648</v>
      </c>
      <c r="E9" s="8">
        <f>SUM(E7:E8)</f>
        <v>15327460.3</v>
      </c>
      <c r="F9" s="8">
        <f>SUM(F7:F8)</f>
        <v>16624629.67</v>
      </c>
      <c r="G9" s="8">
        <f>SUM(G7:G8)</f>
        <v>31952089.97</v>
      </c>
    </row>
    <row r="11" ht="17.25" customHeight="1">
      <c r="B11" s="1" t="s">
        <v>19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B1">
      <selection activeCell="F9" sqref="F9"/>
    </sheetView>
  </sheetViews>
  <sheetFormatPr defaultColWidth="9.00390625" defaultRowHeight="12.75"/>
  <cols>
    <col min="1" max="1" width="4.625" style="1" customWidth="1"/>
    <col min="2" max="2" width="61.125" style="1" customWidth="1"/>
    <col min="3" max="4" width="15.125" style="1" customWidth="1"/>
    <col min="5" max="6" width="14.50390625" style="1" customWidth="1"/>
    <col min="7" max="7" width="15.00390625" style="1" customWidth="1"/>
    <col min="8" max="16384" width="9.125" style="1" customWidth="1"/>
  </cols>
  <sheetData>
    <row r="1" spans="1:7" ht="63.75" customHeight="1">
      <c r="A1" s="33" t="s">
        <v>69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6" t="str">
        <f>заклади!C6</f>
        <v>Затверджено на 2019 рік</v>
      </c>
      <c r="D6" s="26" t="str">
        <f>заклади!D6</f>
        <v>Відкрито асигнувань з початку року станом на 31.08.19</v>
      </c>
      <c r="E6" s="26" t="str">
        <f>заклади!E6</f>
        <v>Профінансовано з початку року станом на 31.07.19</v>
      </c>
      <c r="F6" s="26" t="str">
        <f>заклади!F6</f>
        <v>Профінансовано за період з
01.08.19 - 31.08.19</v>
      </c>
      <c r="G6" s="26" t="str">
        <f>заклади!G6</f>
        <v>Профінансовано з початку року станом на 31.08.19</v>
      </c>
    </row>
    <row r="7" spans="1:7" ht="36.75" customHeight="1">
      <c r="A7" s="9">
        <v>1</v>
      </c>
      <c r="B7" s="25" t="s">
        <v>70</v>
      </c>
      <c r="C7" s="27">
        <v>14438300</v>
      </c>
      <c r="D7" s="27">
        <v>14438300</v>
      </c>
      <c r="E7" s="27"/>
      <c r="F7" s="27"/>
      <c r="G7" s="27">
        <f>SUM(E7:F7)</f>
        <v>0</v>
      </c>
    </row>
    <row r="8" spans="1:7" ht="27" customHeight="1">
      <c r="A8" s="9">
        <v>2</v>
      </c>
      <c r="B8" s="25" t="s">
        <v>71</v>
      </c>
      <c r="C8" s="27">
        <v>20733000</v>
      </c>
      <c r="D8" s="27">
        <v>20733000</v>
      </c>
      <c r="E8" s="28">
        <v>1347971.9</v>
      </c>
      <c r="F8" s="27">
        <v>4775394.4</v>
      </c>
      <c r="G8" s="27">
        <f>SUM(E8:F8)</f>
        <v>6123366.300000001</v>
      </c>
    </row>
    <row r="9" spans="1:7" ht="39" customHeight="1">
      <c r="A9" s="9">
        <v>3</v>
      </c>
      <c r="B9" s="25" t="s">
        <v>72</v>
      </c>
      <c r="C9" s="27">
        <v>29672600</v>
      </c>
      <c r="D9" s="27">
        <v>9367000</v>
      </c>
      <c r="E9" s="28">
        <v>31000</v>
      </c>
      <c r="F9" s="27">
        <v>1072188</v>
      </c>
      <c r="G9" s="27">
        <f>SUM(E9:F9)</f>
        <v>1103188</v>
      </c>
    </row>
    <row r="10" spans="1:7" ht="50.25" customHeight="1">
      <c r="A10" s="9">
        <v>4</v>
      </c>
      <c r="B10" s="25" t="s">
        <v>73</v>
      </c>
      <c r="C10" s="27">
        <v>9387000</v>
      </c>
      <c r="D10" s="27"/>
      <c r="E10" s="28"/>
      <c r="F10" s="27"/>
      <c r="G10" s="27">
        <f>SUM(E10:F10)</f>
        <v>0</v>
      </c>
    </row>
    <row r="11" spans="1:7" ht="19.5" customHeight="1">
      <c r="A11" s="6"/>
      <c r="B11" s="6" t="s">
        <v>1</v>
      </c>
      <c r="C11" s="27">
        <f>SUM(C7:C10)</f>
        <v>74230900</v>
      </c>
      <c r="D11" s="27">
        <f>SUM(D7:D10)</f>
        <v>44538300</v>
      </c>
      <c r="E11" s="27">
        <f>SUM(E7:E10)</f>
        <v>1378971.9</v>
      </c>
      <c r="F11" s="27">
        <f>SUM(F7:F10)</f>
        <v>5847582.4</v>
      </c>
      <c r="G11" s="27">
        <f>SUM(G7:G10)</f>
        <v>7226554.300000001</v>
      </c>
    </row>
    <row r="12" ht="9" customHeight="1"/>
    <row r="13" ht="14.25" customHeight="1">
      <c r="B13" s="1" t="s">
        <v>19</v>
      </c>
    </row>
    <row r="14" spans="2:6" s="15" customFormat="1" ht="20.25" customHeight="1">
      <c r="B14" s="35" t="s">
        <v>20</v>
      </c>
      <c r="C14" s="35"/>
      <c r="F14" s="15" t="s">
        <v>21</v>
      </c>
    </row>
    <row r="16" ht="16.5" customHeight="1">
      <c r="B16" s="16" t="s">
        <v>16</v>
      </c>
    </row>
  </sheetData>
  <mergeCells count="4">
    <mergeCell ref="A1:G1"/>
    <mergeCell ref="B4:E4"/>
    <mergeCell ref="B14:C14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4">
      <selection activeCell="E7" sqref="E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6.375" style="1" customWidth="1"/>
    <col min="5" max="6" width="17.50390625" style="1" customWidth="1"/>
    <col min="7" max="7" width="18.50390625" style="1" customWidth="1"/>
    <col min="8" max="16384" width="9.125" style="1" customWidth="1"/>
  </cols>
  <sheetData>
    <row r="1" spans="1:7" ht="48.75" customHeight="1">
      <c r="A1" s="33" t="s">
        <v>46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31.08.19</v>
      </c>
      <c r="E6" s="14" t="str">
        <f>заклади!E6</f>
        <v>Профінансовано з початку року станом на 31.07.19</v>
      </c>
      <c r="F6" s="14" t="str">
        <f>заклади!F6</f>
        <v>Профінансовано за період з
01.08.19 - 31.08.19</v>
      </c>
      <c r="G6" s="14" t="str">
        <f>заклади!G6</f>
        <v>Профінансовано з початку року станом на 31.08.19</v>
      </c>
    </row>
    <row r="7" spans="1:7" ht="134.25" customHeight="1">
      <c r="A7" s="9">
        <v>1</v>
      </c>
      <c r="B7" s="7" t="s">
        <v>45</v>
      </c>
      <c r="C7" s="8">
        <v>112500</v>
      </c>
      <c r="D7" s="8">
        <v>52800</v>
      </c>
      <c r="E7" s="8">
        <v>52800</v>
      </c>
      <c r="F7" s="8"/>
      <c r="G7" s="8">
        <f>E7+F7</f>
        <v>52800</v>
      </c>
    </row>
    <row r="8" spans="1:7" ht="105">
      <c r="A8" s="9">
        <v>2</v>
      </c>
      <c r="B8" s="7" t="s">
        <v>47</v>
      </c>
      <c r="C8" s="8">
        <v>150000</v>
      </c>
      <c r="D8" s="8">
        <v>150000</v>
      </c>
      <c r="E8" s="8">
        <v>150000</v>
      </c>
      <c r="F8" s="8"/>
      <c r="G8" s="8">
        <f>E8+F8</f>
        <v>150000</v>
      </c>
    </row>
    <row r="9" spans="1:7" ht="25.5" customHeight="1">
      <c r="A9" s="6"/>
      <c r="B9" s="6" t="s">
        <v>1</v>
      </c>
      <c r="C9" s="8">
        <f>SUM(C7:C8)</f>
        <v>262500</v>
      </c>
      <c r="D9" s="8">
        <f>SUM(D7:D8)</f>
        <v>202800</v>
      </c>
      <c r="E9" s="8">
        <f>SUM(E7:E8)</f>
        <v>202800</v>
      </c>
      <c r="F9" s="8">
        <f>SUM(F7:F8)</f>
        <v>0</v>
      </c>
      <c r="G9" s="8">
        <f>SUM(G7:G8)</f>
        <v>202800</v>
      </c>
    </row>
    <row r="11" ht="17.25" customHeight="1">
      <c r="B11" s="1" t="s">
        <v>18</v>
      </c>
    </row>
    <row r="12" spans="2:6" s="15" customFormat="1" ht="18" customHeight="1">
      <c r="B12" s="35" t="s">
        <v>20</v>
      </c>
      <c r="C12" s="35"/>
      <c r="F12" s="15" t="s">
        <v>21</v>
      </c>
    </row>
    <row r="14" ht="19.5" customHeight="1">
      <c r="B14" s="16" t="s">
        <v>16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4">
      <selection activeCell="D7" sqref="D7"/>
    </sheetView>
  </sheetViews>
  <sheetFormatPr defaultColWidth="9.00390625" defaultRowHeight="12.75"/>
  <cols>
    <col min="1" max="1" width="4.625" style="1" customWidth="1"/>
    <col min="2" max="2" width="42.375" style="1" customWidth="1"/>
    <col min="3" max="3" width="16.125" style="1" bestFit="1" customWidth="1"/>
    <col min="4" max="4" width="19.125" style="1" customWidth="1"/>
    <col min="5" max="5" width="17.50390625" style="1" hidden="1" customWidth="1"/>
    <col min="6" max="6" width="17.50390625" style="1" customWidth="1"/>
    <col min="7" max="7" width="18.50390625" style="1" customWidth="1"/>
    <col min="8" max="16384" width="9.125" style="1" customWidth="1"/>
  </cols>
  <sheetData>
    <row r="1" spans="1:7" ht="60.75" customHeight="1">
      <c r="A1" s="33" t="s">
        <v>52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31.08.2019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2019 рік</v>
      </c>
      <c r="D6" s="14" t="str">
        <f>заклади!D6</f>
        <v>Відкрито асигнувань з початку року станом на 31.08.19</v>
      </c>
      <c r="E6" s="14" t="str">
        <f>заклади!E6</f>
        <v>Профінансовано з початку року станом на 31.07.19</v>
      </c>
      <c r="F6" s="14" t="str">
        <f>заклади!F6</f>
        <v>Профінансовано за період з
01.08.19 - 31.08.19</v>
      </c>
      <c r="G6" s="14" t="str">
        <f>заклади!G6</f>
        <v>Профінансовано з початку року станом на 31.08.19</v>
      </c>
    </row>
    <row r="7" spans="1:7" ht="81.75" customHeight="1">
      <c r="A7" s="9">
        <v>1</v>
      </c>
      <c r="B7" s="21" t="s">
        <v>84</v>
      </c>
      <c r="C7" s="8">
        <v>168000</v>
      </c>
      <c r="D7" s="8"/>
      <c r="E7" s="8"/>
      <c r="F7" s="8"/>
      <c r="G7" s="8">
        <f>SUM(E7:F7)</f>
        <v>0</v>
      </c>
    </row>
    <row r="8" spans="1:7" ht="52.5" customHeight="1" hidden="1">
      <c r="A8" s="9">
        <v>2</v>
      </c>
      <c r="B8" s="21"/>
      <c r="C8" s="8"/>
      <c r="D8" s="8"/>
      <c r="E8" s="22"/>
      <c r="F8" s="8"/>
      <c r="G8" s="8">
        <f>SUM(E8:F8)</f>
        <v>0</v>
      </c>
    </row>
    <row r="9" spans="1:7" ht="99" customHeight="1" hidden="1">
      <c r="A9" s="9">
        <v>3</v>
      </c>
      <c r="B9" s="21"/>
      <c r="C9" s="8"/>
      <c r="D9" s="8"/>
      <c r="E9" s="22"/>
      <c r="F9" s="8"/>
      <c r="G9" s="8">
        <f>SUM(E9:F9)</f>
        <v>0</v>
      </c>
    </row>
    <row r="10" spans="1:7" ht="76.5" customHeight="1" hidden="1">
      <c r="A10" s="9">
        <v>4</v>
      </c>
      <c r="B10" s="21"/>
      <c r="C10" s="8"/>
      <c r="D10" s="8"/>
      <c r="E10" s="22"/>
      <c r="F10" s="8"/>
      <c r="G10" s="8">
        <f>SUM(E10:F10)</f>
        <v>0</v>
      </c>
    </row>
    <row r="11" spans="1:7" ht="25.5" customHeight="1">
      <c r="A11" s="6"/>
      <c r="B11" s="6" t="s">
        <v>1</v>
      </c>
      <c r="C11" s="8">
        <f>SUM(C7:C10)</f>
        <v>168000</v>
      </c>
      <c r="D11" s="8">
        <f>SUM(D7:D10)</f>
        <v>0</v>
      </c>
      <c r="E11" s="8">
        <f>SUM(E7:E10)</f>
        <v>0</v>
      </c>
      <c r="F11" s="8">
        <f>SUM(F7:F10)</f>
        <v>0</v>
      </c>
      <c r="G11" s="8">
        <f>SUM(G7:G10)</f>
        <v>0</v>
      </c>
    </row>
    <row r="12" ht="7.5" customHeight="1"/>
    <row r="13" ht="17.25" customHeight="1">
      <c r="B13" s="1" t="s">
        <v>19</v>
      </c>
    </row>
    <row r="14" spans="2:6" s="15" customFormat="1" ht="24.75" customHeight="1">
      <c r="B14" s="35" t="s">
        <v>20</v>
      </c>
      <c r="C14" s="35"/>
      <c r="F14" s="15" t="s">
        <v>21</v>
      </c>
    </row>
    <row r="16" ht="19.5" customHeight="1">
      <c r="B16" s="16" t="s">
        <v>16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USER</cp:lastModifiedBy>
  <cp:lastPrinted>2019-03-15T12:56:30Z</cp:lastPrinted>
  <dcterms:created xsi:type="dcterms:W3CDTF">2015-02-14T08:50:44Z</dcterms:created>
  <dcterms:modified xsi:type="dcterms:W3CDTF">2019-11-12T03:24:03Z</dcterms:modified>
  <cp:category/>
  <cp:version/>
  <cp:contentType/>
  <cp:contentStatus/>
</cp:coreProperties>
</file>