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868"/>
  </bookViews>
  <sheets>
    <sheet name="7" sheetId="9" r:id="rId1"/>
    <sheet name="8" sheetId="10" r:id="rId2"/>
    <sheet name="9" sheetId="14" r:id="rId3"/>
    <sheet name="10" sheetId="12" r:id="rId4"/>
    <sheet name="11" sheetId="13" r:id="rId5"/>
  </sheets>
  <definedNames>
    <definedName name="_xlnm._FilterDatabase" localSheetId="3" hidden="1">'10'!$A$1:$W$31</definedName>
    <definedName name="_xlnm._FilterDatabase" localSheetId="4" hidden="1">'11'!$A$1:$IP$62</definedName>
    <definedName name="_xlnm._FilterDatabase" localSheetId="0" hidden="1">'7'!$A$1:$V$83</definedName>
    <definedName name="_xlnm._FilterDatabase" localSheetId="1" hidden="1">'8'!$A$1:$W$71</definedName>
    <definedName name="_xlnm._FilterDatabase" localSheetId="2" hidden="1">'9'!$A$1:$W$47</definedName>
    <definedName name="_xlnm.Print_Titles" localSheetId="3">'10'!$1:$1</definedName>
    <definedName name="_xlnm.Print_Titles" localSheetId="4">'11'!$1:$1</definedName>
    <definedName name="_xlnm.Print_Titles" localSheetId="0">'7'!$1:$1</definedName>
    <definedName name="_xlnm.Print_Titles" localSheetId="1">'8'!$1:$1</definedName>
    <definedName name="_xlnm.Print_Titles" localSheetId="2">'9'!$1:$1</definedName>
    <definedName name="_xlnm.Print_Area" localSheetId="0">'7'!$A$1:$U$85</definedName>
  </definedNames>
  <calcPr calcId="144525"/>
  <fileRecoveryPr autoRecover="0"/>
</workbook>
</file>

<file path=xl/calcChain.xml><?xml version="1.0" encoding="utf-8"?>
<calcChain xmlns="http://schemas.openxmlformats.org/spreadsheetml/2006/main">
  <c r="N60" i="13" l="1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1" i="13"/>
  <c r="N62" i="13"/>
  <c r="J20" i="10"/>
  <c r="K17" i="10"/>
  <c r="M11" i="10"/>
  <c r="K5" i="10"/>
  <c r="N31" i="12" l="1"/>
  <c r="H31" i="12"/>
  <c r="N30" i="12"/>
  <c r="H30" i="12"/>
  <c r="N29" i="12"/>
  <c r="H29" i="12"/>
  <c r="N28" i="12"/>
  <c r="H28" i="12"/>
  <c r="N27" i="12"/>
  <c r="H27" i="12"/>
  <c r="N26" i="12"/>
  <c r="H26" i="12"/>
  <c r="N25" i="12"/>
  <c r="H25" i="12"/>
  <c r="N24" i="12"/>
  <c r="H24" i="12"/>
  <c r="N23" i="12"/>
  <c r="H23" i="12"/>
  <c r="N22" i="12"/>
  <c r="H22" i="12"/>
  <c r="N21" i="12"/>
  <c r="H21" i="12"/>
  <c r="N20" i="12"/>
  <c r="H20" i="12"/>
  <c r="N19" i="12"/>
  <c r="H19" i="12"/>
  <c r="N18" i="12"/>
  <c r="H18" i="12"/>
  <c r="N17" i="12"/>
  <c r="H17" i="12"/>
  <c r="N16" i="12"/>
  <c r="H16" i="12"/>
  <c r="N15" i="12"/>
  <c r="H15" i="12"/>
  <c r="N14" i="12"/>
  <c r="H14" i="12"/>
  <c r="N13" i="12"/>
  <c r="H13" i="12"/>
  <c r="N12" i="12"/>
  <c r="H12" i="12"/>
  <c r="N11" i="12"/>
  <c r="H11" i="12"/>
  <c r="N10" i="12"/>
  <c r="H10" i="12"/>
  <c r="N9" i="12"/>
  <c r="H9" i="12"/>
  <c r="N8" i="12"/>
  <c r="H8" i="12"/>
  <c r="N7" i="12"/>
  <c r="H7" i="12"/>
  <c r="N6" i="12"/>
  <c r="H6" i="12"/>
  <c r="N5" i="12"/>
  <c r="H5" i="12"/>
  <c r="N4" i="12"/>
  <c r="H4" i="12"/>
  <c r="N3" i="12"/>
  <c r="H3" i="12"/>
  <c r="B3" i="12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N2" i="12"/>
  <c r="H2" i="12"/>
  <c r="O2" i="12" l="1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N47" i="14" l="1"/>
  <c r="H47" i="14"/>
  <c r="N46" i="14"/>
  <c r="H46" i="14"/>
  <c r="N45" i="14"/>
  <c r="H45" i="14"/>
  <c r="N44" i="14"/>
  <c r="H44" i="14"/>
  <c r="N43" i="14"/>
  <c r="H43" i="14"/>
  <c r="N42" i="14"/>
  <c r="H42" i="14"/>
  <c r="N41" i="14"/>
  <c r="H41" i="14"/>
  <c r="N40" i="14"/>
  <c r="H40" i="14"/>
  <c r="N39" i="14"/>
  <c r="H39" i="14"/>
  <c r="N38" i="14"/>
  <c r="C38" i="14"/>
  <c r="H38" i="14" s="1"/>
  <c r="N37" i="14"/>
  <c r="H37" i="14"/>
  <c r="N36" i="14"/>
  <c r="H36" i="14"/>
  <c r="N35" i="14"/>
  <c r="H35" i="14"/>
  <c r="N34" i="14"/>
  <c r="H34" i="14"/>
  <c r="N33" i="14"/>
  <c r="H33" i="14"/>
  <c r="N32" i="14"/>
  <c r="H32" i="14"/>
  <c r="N31" i="14"/>
  <c r="H31" i="14"/>
  <c r="N30" i="14"/>
  <c r="H30" i="14"/>
  <c r="N29" i="14"/>
  <c r="H29" i="14"/>
  <c r="N28" i="14"/>
  <c r="H28" i="14"/>
  <c r="N27" i="14"/>
  <c r="H27" i="14"/>
  <c r="N26" i="14"/>
  <c r="H26" i="14"/>
  <c r="N25" i="14"/>
  <c r="H25" i="14"/>
  <c r="N24" i="14"/>
  <c r="H24" i="14"/>
  <c r="N23" i="14"/>
  <c r="H23" i="14"/>
  <c r="N22" i="14"/>
  <c r="H22" i="14"/>
  <c r="N21" i="14"/>
  <c r="H21" i="14"/>
  <c r="N20" i="14"/>
  <c r="H20" i="14"/>
  <c r="N19" i="14"/>
  <c r="H19" i="14"/>
  <c r="N18" i="14"/>
  <c r="H18" i="14"/>
  <c r="N17" i="14"/>
  <c r="H17" i="14"/>
  <c r="N15" i="14"/>
  <c r="H15" i="14"/>
  <c r="N16" i="14"/>
  <c r="D16" i="14"/>
  <c r="H16" i="14" s="1"/>
  <c r="N14" i="14"/>
  <c r="H14" i="14"/>
  <c r="N13" i="14"/>
  <c r="H13" i="14"/>
  <c r="N12" i="14"/>
  <c r="H12" i="14"/>
  <c r="N11" i="14"/>
  <c r="H11" i="14"/>
  <c r="N10" i="14"/>
  <c r="H10" i="14"/>
  <c r="N9" i="14"/>
  <c r="H9" i="14"/>
  <c r="N8" i="14"/>
  <c r="H8" i="14"/>
  <c r="N7" i="14"/>
  <c r="H7" i="14"/>
  <c r="N6" i="14"/>
  <c r="H6" i="14"/>
  <c r="N4" i="14"/>
  <c r="H4" i="14"/>
  <c r="N5" i="14"/>
  <c r="H5" i="14"/>
  <c r="N3" i="14"/>
  <c r="H3" i="14"/>
  <c r="N2" i="14"/>
  <c r="H2" i="14"/>
  <c r="O2" i="14" l="1"/>
  <c r="O3" i="14"/>
  <c r="O5" i="14"/>
  <c r="O4" i="14"/>
  <c r="O6" i="14"/>
  <c r="O7" i="14"/>
  <c r="O8" i="14"/>
  <c r="O9" i="14"/>
  <c r="O10" i="14"/>
  <c r="O11" i="14"/>
  <c r="O12" i="14"/>
  <c r="O13" i="14"/>
  <c r="O14" i="14"/>
  <c r="O16" i="14"/>
  <c r="O15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H62" i="13" l="1"/>
  <c r="O62" i="13" s="1"/>
  <c r="H61" i="13"/>
  <c r="O61" i="13" s="1"/>
  <c r="H60" i="13"/>
  <c r="O60" i="13" s="1"/>
  <c r="H59" i="13"/>
  <c r="O59" i="13" s="1"/>
  <c r="H58" i="13"/>
  <c r="O58" i="13" s="1"/>
  <c r="H57" i="13"/>
  <c r="O57" i="13" s="1"/>
  <c r="H56" i="13"/>
  <c r="O56" i="13" s="1"/>
  <c r="H55" i="13"/>
  <c r="O55" i="13" s="1"/>
  <c r="H54" i="13"/>
  <c r="O54" i="13" s="1"/>
  <c r="H53" i="13"/>
  <c r="O53" i="13" s="1"/>
  <c r="H52" i="13"/>
  <c r="O52" i="13" s="1"/>
  <c r="H51" i="13"/>
  <c r="O51" i="13" s="1"/>
  <c r="H50" i="13"/>
  <c r="O50" i="13" s="1"/>
  <c r="H49" i="13"/>
  <c r="O49" i="13" s="1"/>
  <c r="H48" i="13"/>
  <c r="O48" i="13" s="1"/>
  <c r="H47" i="13"/>
  <c r="O47" i="13" s="1"/>
  <c r="H46" i="13"/>
  <c r="O46" i="13" s="1"/>
  <c r="H45" i="13"/>
  <c r="O45" i="13" s="1"/>
  <c r="H44" i="13"/>
  <c r="O44" i="13" s="1"/>
  <c r="H43" i="13"/>
  <c r="O43" i="13" s="1"/>
  <c r="H42" i="13"/>
  <c r="O42" i="13" s="1"/>
  <c r="H41" i="13"/>
  <c r="O41" i="13" s="1"/>
  <c r="H40" i="13"/>
  <c r="O40" i="13" s="1"/>
  <c r="H39" i="13"/>
  <c r="O39" i="13" s="1"/>
  <c r="H38" i="13"/>
  <c r="O38" i="13" s="1"/>
  <c r="H37" i="13"/>
  <c r="O37" i="13" s="1"/>
  <c r="H36" i="13"/>
  <c r="O36" i="13" s="1"/>
  <c r="H35" i="13"/>
  <c r="O35" i="13" s="1"/>
  <c r="H34" i="13"/>
  <c r="O34" i="13" s="1"/>
  <c r="H33" i="13"/>
  <c r="O33" i="13" s="1"/>
  <c r="N32" i="13"/>
  <c r="C32" i="13"/>
  <c r="H32" i="13" s="1"/>
  <c r="N31" i="13"/>
  <c r="H31" i="13"/>
  <c r="N30" i="13"/>
  <c r="H30" i="13"/>
  <c r="O30" i="13" s="1"/>
  <c r="N28" i="13"/>
  <c r="H28" i="13"/>
  <c r="N29" i="13"/>
  <c r="H29" i="13"/>
  <c r="O29" i="13" s="1"/>
  <c r="N27" i="13"/>
  <c r="H27" i="13"/>
  <c r="O27" i="13" s="1"/>
  <c r="N26" i="13"/>
  <c r="H26" i="13"/>
  <c r="O26" i="13" s="1"/>
  <c r="N25" i="13"/>
  <c r="H25" i="13"/>
  <c r="O25" i="13" s="1"/>
  <c r="N24" i="13"/>
  <c r="H24" i="13"/>
  <c r="O24" i="13" s="1"/>
  <c r="N23" i="13"/>
  <c r="H23" i="13"/>
  <c r="O23" i="13" s="1"/>
  <c r="N22" i="13"/>
  <c r="H22" i="13"/>
  <c r="O22" i="13" s="1"/>
  <c r="N21" i="13"/>
  <c r="D21" i="13"/>
  <c r="H21" i="13" s="1"/>
  <c r="O21" i="13" s="1"/>
  <c r="N20" i="13"/>
  <c r="H20" i="13"/>
  <c r="O20" i="13" s="1"/>
  <c r="N19" i="13"/>
  <c r="H19" i="13"/>
  <c r="O19" i="13" s="1"/>
  <c r="N18" i="13"/>
  <c r="H18" i="13"/>
  <c r="O18" i="13" s="1"/>
  <c r="N17" i="13"/>
  <c r="H17" i="13"/>
  <c r="O17" i="13" s="1"/>
  <c r="N16" i="13"/>
  <c r="H16" i="13"/>
  <c r="O16" i="13" s="1"/>
  <c r="N14" i="13"/>
  <c r="H14" i="13"/>
  <c r="O14" i="13" s="1"/>
  <c r="N15" i="13"/>
  <c r="H15" i="13"/>
  <c r="O15" i="13" s="1"/>
  <c r="N13" i="13"/>
  <c r="E13" i="13"/>
  <c r="H13" i="13" s="1"/>
  <c r="O13" i="13" s="1"/>
  <c r="N12" i="13"/>
  <c r="H12" i="13"/>
  <c r="O12" i="13" s="1"/>
  <c r="N11" i="13"/>
  <c r="H11" i="13"/>
  <c r="O11" i="13" s="1"/>
  <c r="N9" i="13"/>
  <c r="H9" i="13"/>
  <c r="O9" i="13" s="1"/>
  <c r="N10" i="13"/>
  <c r="H10" i="13"/>
  <c r="O10" i="13" s="1"/>
  <c r="N8" i="13"/>
  <c r="H8" i="13"/>
  <c r="O8" i="13" s="1"/>
  <c r="N7" i="13"/>
  <c r="H7" i="13"/>
  <c r="O7" i="13" s="1"/>
  <c r="N6" i="13"/>
  <c r="H6" i="13"/>
  <c r="O6" i="13" s="1"/>
  <c r="N5" i="13"/>
  <c r="H5" i="13"/>
  <c r="O5" i="13" s="1"/>
  <c r="N4" i="13"/>
  <c r="H4" i="13"/>
  <c r="N3" i="13"/>
  <c r="H3" i="13"/>
  <c r="N2" i="13"/>
  <c r="H2" i="13"/>
  <c r="O28" i="13" l="1"/>
  <c r="O31" i="13"/>
  <c r="O3" i="13"/>
  <c r="O4" i="13"/>
  <c r="O2" i="13"/>
  <c r="O32" i="13"/>
  <c r="N71" i="10"/>
  <c r="H71" i="10"/>
  <c r="N70" i="10"/>
  <c r="H70" i="10"/>
  <c r="N69" i="10"/>
  <c r="H69" i="10"/>
  <c r="N68" i="10"/>
  <c r="H68" i="10"/>
  <c r="N67" i="10"/>
  <c r="H67" i="10"/>
  <c r="N66" i="10"/>
  <c r="H66" i="10"/>
  <c r="N65" i="10"/>
  <c r="H65" i="10"/>
  <c r="N64" i="10"/>
  <c r="H64" i="10"/>
  <c r="N63" i="10"/>
  <c r="H63" i="10"/>
  <c r="N62" i="10"/>
  <c r="H62" i="10"/>
  <c r="N61" i="10"/>
  <c r="H61" i="10"/>
  <c r="N60" i="10"/>
  <c r="H60" i="10"/>
  <c r="N59" i="10"/>
  <c r="H59" i="10"/>
  <c r="N58" i="10"/>
  <c r="H58" i="10"/>
  <c r="N57" i="10"/>
  <c r="H57" i="10"/>
  <c r="N56" i="10"/>
  <c r="H56" i="10"/>
  <c r="N55" i="10"/>
  <c r="H55" i="10"/>
  <c r="N54" i="10"/>
  <c r="H54" i="10"/>
  <c r="N53" i="10"/>
  <c r="H53" i="10"/>
  <c r="N52" i="10"/>
  <c r="H52" i="10"/>
  <c r="N51" i="10"/>
  <c r="H51" i="10"/>
  <c r="N50" i="10"/>
  <c r="H50" i="10"/>
  <c r="N49" i="10"/>
  <c r="H49" i="10"/>
  <c r="N48" i="10"/>
  <c r="H48" i="10"/>
  <c r="N47" i="10"/>
  <c r="H47" i="10"/>
  <c r="N46" i="10"/>
  <c r="H46" i="10"/>
  <c r="N45" i="10"/>
  <c r="H45" i="10"/>
  <c r="N44" i="10"/>
  <c r="H44" i="10"/>
  <c r="N43" i="10"/>
  <c r="H43" i="10"/>
  <c r="N42" i="10"/>
  <c r="H42" i="10"/>
  <c r="N41" i="10"/>
  <c r="H41" i="10"/>
  <c r="N40" i="10"/>
  <c r="H40" i="10"/>
  <c r="N39" i="10"/>
  <c r="H39" i="10"/>
  <c r="N38" i="10"/>
  <c r="H38" i="10"/>
  <c r="N37" i="10"/>
  <c r="H37" i="10"/>
  <c r="N36" i="10"/>
  <c r="H36" i="10"/>
  <c r="N35" i="10"/>
  <c r="H35" i="10"/>
  <c r="N34" i="10"/>
  <c r="H34" i="10"/>
  <c r="N33" i="10"/>
  <c r="H33" i="10"/>
  <c r="N32" i="10"/>
  <c r="H32" i="10"/>
  <c r="N31" i="10"/>
  <c r="H31" i="10"/>
  <c r="N30" i="10"/>
  <c r="H30" i="10"/>
  <c r="N29" i="10"/>
  <c r="H29" i="10"/>
  <c r="N28" i="10"/>
  <c r="E28" i="10"/>
  <c r="H28" i="10" s="1"/>
  <c r="N27" i="10"/>
  <c r="H27" i="10"/>
  <c r="N26" i="10"/>
  <c r="H26" i="10"/>
  <c r="N24" i="10"/>
  <c r="H24" i="10"/>
  <c r="N23" i="10"/>
  <c r="H23" i="10"/>
  <c r="E23" i="10"/>
  <c r="N25" i="10"/>
  <c r="H25" i="10"/>
  <c r="N22" i="10"/>
  <c r="H22" i="10"/>
  <c r="N20" i="10"/>
  <c r="D20" i="10"/>
  <c r="H20" i="10" s="1"/>
  <c r="N21" i="10"/>
  <c r="H21" i="10"/>
  <c r="N17" i="10"/>
  <c r="H17" i="10"/>
  <c r="N19" i="10"/>
  <c r="H19" i="10"/>
  <c r="N16" i="10"/>
  <c r="H16" i="10"/>
  <c r="N18" i="10"/>
  <c r="H18" i="10"/>
  <c r="N15" i="10"/>
  <c r="G15" i="10"/>
  <c r="E15" i="10"/>
  <c r="H15" i="10" s="1"/>
  <c r="O15" i="10" s="1"/>
  <c r="N13" i="10"/>
  <c r="H13" i="10"/>
  <c r="N14" i="10"/>
  <c r="H14" i="10"/>
  <c r="N11" i="10"/>
  <c r="H11" i="10"/>
  <c r="N12" i="10"/>
  <c r="H12" i="10"/>
  <c r="N10" i="10"/>
  <c r="H10" i="10"/>
  <c r="N9" i="10"/>
  <c r="H9" i="10"/>
  <c r="N7" i="10"/>
  <c r="H7" i="10"/>
  <c r="N5" i="10"/>
  <c r="H5" i="10"/>
  <c r="N8" i="10"/>
  <c r="H8" i="10"/>
  <c r="N6" i="10"/>
  <c r="H6" i="10"/>
  <c r="N4" i="10"/>
  <c r="H4" i="10"/>
  <c r="N3" i="10"/>
  <c r="H3" i="10"/>
  <c r="N2" i="10"/>
  <c r="E2" i="10"/>
  <c r="H2" i="10" s="1"/>
  <c r="O37" i="10" l="1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3" i="10"/>
  <c r="O4" i="10"/>
  <c r="O6" i="10"/>
  <c r="O8" i="10"/>
  <c r="O5" i="10"/>
  <c r="O7" i="10"/>
  <c r="O9" i="10"/>
  <c r="O10" i="10"/>
  <c r="O12" i="10"/>
  <c r="O11" i="10"/>
  <c r="O14" i="10"/>
  <c r="O13" i="10"/>
  <c r="O23" i="10"/>
  <c r="O24" i="10"/>
  <c r="O26" i="10"/>
  <c r="O27" i="10"/>
  <c r="O28" i="10"/>
  <c r="O29" i="10"/>
  <c r="O30" i="10"/>
  <c r="O31" i="10"/>
  <c r="O32" i="10"/>
  <c r="O33" i="10"/>
  <c r="O34" i="10"/>
  <c r="O35" i="10"/>
  <c r="O36" i="10"/>
  <c r="O2" i="10"/>
  <c r="O18" i="10"/>
  <c r="O16" i="10"/>
  <c r="O19" i="10"/>
  <c r="O17" i="10"/>
  <c r="O21" i="10"/>
  <c r="O20" i="10"/>
  <c r="O22" i="10"/>
  <c r="O25" i="10"/>
  <c r="E16" i="9" l="1"/>
  <c r="F15" i="9"/>
  <c r="E7" i="9"/>
  <c r="N9" i="9" l="1"/>
  <c r="N6" i="9"/>
  <c r="N48" i="9"/>
  <c r="N62" i="9"/>
  <c r="N57" i="9"/>
  <c r="N55" i="9"/>
  <c r="N20" i="9"/>
  <c r="N34" i="9"/>
  <c r="N56" i="9"/>
  <c r="N25" i="9"/>
  <c r="N22" i="9"/>
  <c r="N60" i="9"/>
  <c r="N58" i="9"/>
  <c r="N79" i="9"/>
  <c r="N61" i="9"/>
  <c r="N47" i="9"/>
  <c r="N78" i="9"/>
  <c r="N32" i="9"/>
  <c r="N72" i="9"/>
  <c r="N80" i="9"/>
  <c r="N43" i="9"/>
  <c r="N66" i="9"/>
  <c r="N7" i="9"/>
  <c r="N67" i="9"/>
  <c r="N59" i="9"/>
  <c r="N49" i="9"/>
  <c r="N70" i="9"/>
  <c r="N52" i="9"/>
  <c r="N71" i="9"/>
  <c r="N64" i="9"/>
  <c r="N40" i="9"/>
  <c r="N45" i="9"/>
  <c r="N75" i="9"/>
  <c r="N38" i="9"/>
  <c r="N76" i="9"/>
  <c r="N11" i="9"/>
  <c r="N77" i="9"/>
  <c r="N69" i="9"/>
  <c r="N53" i="9"/>
  <c r="N83" i="9"/>
  <c r="N73" i="9"/>
  <c r="N82" i="9"/>
  <c r="N50" i="9"/>
  <c r="N81" i="9"/>
  <c r="N51" i="9"/>
  <c r="N42" i="9"/>
  <c r="N63" i="9"/>
  <c r="N65" i="9"/>
  <c r="N54" i="9"/>
  <c r="N36" i="9"/>
  <c r="N74" i="9"/>
  <c r="N39" i="9"/>
  <c r="N4" i="9"/>
  <c r="N2" i="9"/>
  <c r="N18" i="9"/>
  <c r="N10" i="9"/>
  <c r="N13" i="9"/>
  <c r="N16" i="9"/>
  <c r="N15" i="9"/>
  <c r="N19" i="9"/>
  <c r="N8" i="9"/>
  <c r="N24" i="9"/>
  <c r="N17" i="9"/>
  <c r="N12" i="9"/>
  <c r="N26" i="9"/>
  <c r="N27" i="9"/>
  <c r="N68" i="9"/>
  <c r="N44" i="9"/>
  <c r="N41" i="9"/>
  <c r="N30" i="9"/>
  <c r="N23" i="9"/>
  <c r="N5" i="9"/>
  <c r="N14" i="9"/>
  <c r="N3" i="9"/>
  <c r="N37" i="9"/>
  <c r="N29" i="9"/>
  <c r="N31" i="9"/>
  <c r="N35" i="9"/>
  <c r="N28" i="9"/>
  <c r="N33" i="9"/>
  <c r="G4" i="9"/>
  <c r="G5" i="9"/>
  <c r="G77" i="9"/>
  <c r="G33" i="9"/>
  <c r="G35" i="9"/>
  <c r="G17" i="9"/>
  <c r="G13" i="9"/>
  <c r="G78" i="9"/>
  <c r="G9" i="9"/>
  <c r="G14" i="9"/>
  <c r="G54" i="9"/>
  <c r="G79" i="9"/>
  <c r="G45" i="9"/>
  <c r="G18" i="9"/>
  <c r="G80" i="9"/>
  <c r="G81" i="9"/>
  <c r="G82" i="9"/>
  <c r="G83" i="9"/>
  <c r="G52" i="9"/>
  <c r="O14" i="9" l="1"/>
  <c r="O17" i="9"/>
  <c r="O18" i="9"/>
  <c r="O78" i="9"/>
  <c r="O35" i="9"/>
  <c r="O5" i="9"/>
  <c r="O13" i="9"/>
  <c r="O4" i="9"/>
  <c r="O54" i="9"/>
  <c r="O81" i="9"/>
  <c r="O82" i="9"/>
  <c r="O83" i="9"/>
  <c r="O77" i="9"/>
  <c r="O45" i="9"/>
  <c r="O52" i="9"/>
  <c r="O80" i="9"/>
  <c r="O79" i="9"/>
  <c r="O9" i="9"/>
  <c r="O33" i="9"/>
  <c r="G24" i="9" l="1"/>
  <c r="O24" i="9" s="1"/>
  <c r="G75" i="9"/>
  <c r="O75" i="9" s="1"/>
  <c r="G67" i="9"/>
  <c r="O67" i="9" s="1"/>
  <c r="G47" i="9"/>
  <c r="O47" i="9" s="1"/>
  <c r="G57" i="9"/>
  <c r="O57" i="9" s="1"/>
  <c r="G56" i="9"/>
  <c r="O56" i="9" s="1"/>
  <c r="G7" i="9"/>
  <c r="O7" i="9" s="1"/>
  <c r="G46" i="9"/>
  <c r="N46" i="9"/>
  <c r="G76" i="9"/>
  <c r="O76" i="9" s="1"/>
  <c r="G72" i="9"/>
  <c r="O72" i="9" s="1"/>
  <c r="G19" i="9"/>
  <c r="O19" i="9" s="1"/>
  <c r="G63" i="9"/>
  <c r="O63" i="9" s="1"/>
  <c r="G53" i="9"/>
  <c r="O53" i="9" s="1"/>
  <c r="G21" i="9"/>
  <c r="N21" i="9"/>
  <c r="G48" i="9"/>
  <c r="O48" i="9" s="1"/>
  <c r="G20" i="9"/>
  <c r="O20" i="9" s="1"/>
  <c r="G61" i="9"/>
  <c r="O61" i="9" s="1"/>
  <c r="G44" i="9"/>
  <c r="O44" i="9" s="1"/>
  <c r="G69" i="9"/>
  <c r="O69" i="9" s="1"/>
  <c r="G25" i="9"/>
  <c r="O25" i="9" s="1"/>
  <c r="G12" i="9"/>
  <c r="O12" i="9" s="1"/>
  <c r="G30" i="9"/>
  <c r="O30" i="9" s="1"/>
  <c r="G34" i="9"/>
  <c r="O34" i="9" s="1"/>
  <c r="G65" i="9"/>
  <c r="O65" i="9" s="1"/>
  <c r="G31" i="9"/>
  <c r="O31" i="9" s="1"/>
  <c r="G41" i="9"/>
  <c r="O41" i="9" s="1"/>
  <c r="G70" i="9"/>
  <c r="O70" i="9" s="1"/>
  <c r="G28" i="9"/>
  <c r="O28" i="9" s="1"/>
  <c r="G66" i="9"/>
  <c r="O66" i="9" s="1"/>
  <c r="G15" i="9"/>
  <c r="O15" i="9" s="1"/>
  <c r="G22" i="9"/>
  <c r="O22" i="9" s="1"/>
  <c r="G68" i="9"/>
  <c r="O68" i="9" s="1"/>
  <c r="G60" i="9"/>
  <c r="O60" i="9" s="1"/>
  <c r="G26" i="9"/>
  <c r="O26" i="9" s="1"/>
  <c r="G64" i="9"/>
  <c r="O64" i="9" s="1"/>
  <c r="G55" i="9"/>
  <c r="O55" i="9" s="1"/>
  <c r="G59" i="9"/>
  <c r="O59" i="9" s="1"/>
  <c r="G49" i="9"/>
  <c r="O49" i="9" s="1"/>
  <c r="G39" i="9"/>
  <c r="O39" i="9" s="1"/>
  <c r="G8" i="9"/>
  <c r="O8" i="9" s="1"/>
  <c r="G37" i="9"/>
  <c r="O37" i="9" s="1"/>
  <c r="G29" i="9"/>
  <c r="O29" i="9" s="1"/>
  <c r="G73" i="9"/>
  <c r="O73" i="9" s="1"/>
  <c r="G10" i="9"/>
  <c r="O10" i="9" s="1"/>
  <c r="G62" i="9"/>
  <c r="O62" i="9" s="1"/>
  <c r="G74" i="9"/>
  <c r="O74" i="9" s="1"/>
  <c r="G16" i="9"/>
  <c r="O16" i="9" s="1"/>
  <c r="G40" i="9"/>
  <c r="O40" i="9" s="1"/>
  <c r="G36" i="9"/>
  <c r="O36" i="9" s="1"/>
  <c r="G38" i="9"/>
  <c r="O38" i="9" s="1"/>
  <c r="G58" i="9"/>
  <c r="O58" i="9" s="1"/>
  <c r="G32" i="9"/>
  <c r="O32" i="9" s="1"/>
  <c r="G71" i="9"/>
  <c r="O71" i="9" s="1"/>
  <c r="G23" i="9"/>
  <c r="O23" i="9" s="1"/>
  <c r="G43" i="9"/>
  <c r="O43" i="9" s="1"/>
  <c r="G42" i="9"/>
  <c r="O42" i="9" s="1"/>
  <c r="G50" i="9"/>
  <c r="O50" i="9" s="1"/>
  <c r="G51" i="9"/>
  <c r="O51" i="9" s="1"/>
  <c r="G27" i="9"/>
  <c r="O27" i="9" s="1"/>
  <c r="G11" i="9"/>
  <c r="O11" i="9" s="1"/>
  <c r="G6" i="9"/>
  <c r="O6" i="9" s="1"/>
  <c r="G2" i="9"/>
  <c r="O2" i="9" s="1"/>
  <c r="G3" i="9"/>
  <c r="O3" i="9" s="1"/>
  <c r="O21" i="9" l="1"/>
  <c r="O46" i="9"/>
  <c r="B2" i="9" l="1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2" i="10"/>
  <c r="B3" i="10" s="1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2" i="14"/>
  <c r="B3" i="14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3" i="13"/>
  <c r="B2" i="13"/>
  <c r="B3" i="13" s="1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</calcChain>
</file>

<file path=xl/sharedStrings.xml><?xml version="1.0" encoding="utf-8"?>
<sst xmlns="http://schemas.openxmlformats.org/spreadsheetml/2006/main" count="1619" uniqueCount="686">
  <si>
    <t>ШИФР</t>
  </si>
  <si>
    <t>Сума</t>
  </si>
  <si>
    <t>Місце</t>
  </si>
  <si>
    <t>Всього</t>
  </si>
  <si>
    <t>Назва району</t>
  </si>
  <si>
    <t>Прізвище, ім’я учня</t>
  </si>
  <si>
    <t>Назва навчального закладу</t>
  </si>
  <si>
    <t>Клас нав-ня</t>
  </si>
  <si>
    <t>Прізвище, ім’я та по-батькові особи, що підготувала до олімпіади</t>
  </si>
  <si>
    <t>Клас виступу на олім</t>
  </si>
  <si>
    <t>Нововодолазький</t>
  </si>
  <si>
    <t>Бабак-Рибалко Лев Юрійович</t>
  </si>
  <si>
    <t>КЗ «Ватутінський ліцей Нововодолазької районної ради Харківської області»</t>
  </si>
  <si>
    <t>Паламарчук Д. М.</t>
  </si>
  <si>
    <t xml:space="preserve">Міська мережа </t>
  </si>
  <si>
    <t>Бабенко Дарина Ігорівна</t>
  </si>
  <si>
    <t>КЗ «Харківський фізико-математичний ліцей № 27 Харківської міської ради Харківської області»</t>
  </si>
  <si>
    <t>Ліфиць Сергій Олександрович, Лисакевич Анастасія Валеріївна</t>
  </si>
  <si>
    <t>Баркулов Михайло Олександрович</t>
  </si>
  <si>
    <t>Щербина Олексій Сергійович</t>
  </si>
  <si>
    <t>м. Чугуїв</t>
  </si>
  <si>
    <t>Бородін Олександр Андрійович</t>
  </si>
  <si>
    <t>Бреславець Софія Владиславівна</t>
  </si>
  <si>
    <t xml:space="preserve">Ліфиць Сергій Олександрович, Лисакевич Анастасія Валеріївна </t>
  </si>
  <si>
    <t>Шевченківський м.Харкова</t>
  </si>
  <si>
    <t>Валебний Дмитро Львович</t>
  </si>
  <si>
    <t>Харківський навчально-виховний комплекс № 45 «Академічна гімназія» Харківської міської ради Харківської області</t>
  </si>
  <si>
    <t>Крижановський Олександр Феліксович, Шевяков Ігор Віталійович</t>
  </si>
  <si>
    <t>Владимиров Нікіта Вадимович</t>
  </si>
  <si>
    <t>Чугуївський навчально-виховний комплекс № 6 імені тричі Героя Радянського Союзу І.М.Кожедуба Чугуївської міської ради</t>
  </si>
  <si>
    <t>Кореневська Галина Михайлівна</t>
  </si>
  <si>
    <t>Основ'янський</t>
  </si>
  <si>
    <t>Вороб`йова Мілена Євгенівна</t>
  </si>
  <si>
    <t>Харківська гімназія № 12 Харківської міської ради Харківської області</t>
  </si>
  <si>
    <t>Матвійчук Юлія Юріївна</t>
  </si>
  <si>
    <t>м.Люботин</t>
  </si>
  <si>
    <t>Галіновська Дарʼя Анатоліївна</t>
  </si>
  <si>
    <t>Люботинська гімназія № 1 Люботинської міської ради Харківської області</t>
  </si>
  <si>
    <t>Загоруйко Дарʼя Андріївна</t>
  </si>
  <si>
    <t>Великобурлуцький</t>
  </si>
  <si>
    <t>Галушко Анастасія Євгеніївна</t>
  </si>
  <si>
    <t>Приколотнянська загальноосвітня І-ІІІ ступенів ім. Героя Радянського Союзу К.Ф.Ольшанського Великобурлуцької районної ради</t>
  </si>
  <si>
    <t>Гладких Тетяна Михайлівна</t>
  </si>
  <si>
    <t>Галушко Віталій Володимирович</t>
  </si>
  <si>
    <t>Близнюківський</t>
  </si>
  <si>
    <t>Гафич Денис Ілліч</t>
  </si>
  <si>
    <t>Гонтар Кирило Антонович</t>
  </si>
  <si>
    <t>Гончаренко Ірина Михайлівна</t>
  </si>
  <si>
    <t>Ліфиць Сергій Олександрович, Лисакевич Анастасія Валеріївна, Крупчинський Олексій Денисович, Вєпрік Микита Ігорович</t>
  </si>
  <si>
    <t>Лозівська ОТГ</t>
  </si>
  <si>
    <t>Гонюков Володимир Михайлович</t>
  </si>
  <si>
    <t>Лозівський навчально-виховний комплекс №10 «загальноосвітній навчальний заклад-дошкільний навчальний заклад» Лозівської міської ради Харківської області</t>
  </si>
  <si>
    <t>Матвієнко Віра Андріївна</t>
  </si>
  <si>
    <t>Слобідський</t>
  </si>
  <si>
    <t>Гузеватий Назар Геннадійович</t>
  </si>
  <si>
    <t>Харківська гімназія № 46 ім. М.В.Ломоносова Харківської міської ради Харківської області</t>
  </si>
  <si>
    <t>Трубаєва Валентина Іванівна, Шподарева Галина Петрівна</t>
  </si>
  <si>
    <t>Даньшина Дар’я Сергіївна</t>
  </si>
  <si>
    <t>Ліфиць Сергій Олександрович, Лисакевич Анастасія Валеріївна, Крупчинський Олексій Денисович</t>
  </si>
  <si>
    <t>Ізюмський</t>
  </si>
  <si>
    <t>Демідова Валерія Андріївна</t>
  </si>
  <si>
    <t>Куньєвський НВК Ізюмської районної ради Харківської області</t>
  </si>
  <si>
    <t>Тимченко Валентина Олексіївна</t>
  </si>
  <si>
    <t>Дергачівський</t>
  </si>
  <si>
    <t>Денчик Олександр Сергійович</t>
  </si>
  <si>
    <t>КЗ «Солоницівська гімназія «Перлина» Дергачівської районної ради Харківської області</t>
  </si>
  <si>
    <t>Карайко Володимир Федорович</t>
  </si>
  <si>
    <t>Думіна Ангеліна Олександрівна</t>
  </si>
  <si>
    <t>Жаріхін Ігнат Тимурович</t>
  </si>
  <si>
    <t>ХНВК №45 “Академічна гімназія” Харківської міської ради Харківської області</t>
  </si>
  <si>
    <t>Крижановський Олександр Феліксович; Шевяков Ігор Віталійович</t>
  </si>
  <si>
    <t>Валківський</t>
  </si>
  <si>
    <t>Забара Артем Сергійович</t>
  </si>
  <si>
    <t>Мельниківська загальноосвітня школа І-ІІІ ступенів Валківської районної ради Харківської Області</t>
  </si>
  <si>
    <t>Томілович Євгеніївна Давидівна</t>
  </si>
  <si>
    <t>Харківський</t>
  </si>
  <si>
    <t>Заворотний Максим Сергійович</t>
  </si>
  <si>
    <t>Будянська загальноосвітня школа І-ІІІ ступенів № 2 Харківської районної ради Харківської області</t>
  </si>
  <si>
    <t>Самиліна Анна Юріївна</t>
  </si>
  <si>
    <t>Наталинська ОТГ</t>
  </si>
  <si>
    <t>Загній Вікторія Олександрівна</t>
  </si>
  <si>
    <t>Кобзівський навчально - виховний комплекс (заклад загальної середньої освіти І-ІІ ступенів - заклад дошкільної освіти) Наталинської сільської ради Красноградського району Харківської області</t>
  </si>
  <si>
    <t>Семеренко Валентина Сергіївна</t>
  </si>
  <si>
    <t>Заздравних Марк Вікторович</t>
  </si>
  <si>
    <t>Думіна Ольга Олександрівна, Кутецький Вадим Ярославович</t>
  </si>
  <si>
    <t>Зиков Андрій Володимирович</t>
  </si>
  <si>
    <t>Ібрагімов Ярослав Максимович</t>
  </si>
  <si>
    <t>Кіт Олег Денисович</t>
  </si>
  <si>
    <t>Барвінківський</t>
  </si>
  <si>
    <t>Ковальов Дмитро Володимирович</t>
  </si>
  <si>
    <t>Великомишуваська загальноосвітня школа І-ІІ ступенів Барвінківської районної ради Харківської області</t>
  </si>
  <si>
    <t>Протас Світлана Анатоліївна</t>
  </si>
  <si>
    <t>Ковнацький Валерій Олександрович</t>
  </si>
  <si>
    <t>Крижановський Олександр Феліксович, Гребченко Олена Миколаївна</t>
  </si>
  <si>
    <t>Купріянов Андрій Олександрович</t>
  </si>
  <si>
    <t>Ковальова Тетяна Вікторівна, Думіна Ольга Олександрівна, Кутецький Вадим Ярославович</t>
  </si>
  <si>
    <t>Кутах Матвій Андрійович</t>
  </si>
  <si>
    <t>Лещинський Владислав Володимирович</t>
  </si>
  <si>
    <t>Коломацька ОТГ</t>
  </si>
  <si>
    <t>Лещук Руслана Олегівна</t>
  </si>
  <si>
    <t>Шелестівський ліцей Коломацької селищної ради Коломацького району Харківської області</t>
  </si>
  <si>
    <t>Чернуцька Наталія Миколаївна</t>
  </si>
  <si>
    <t>Пісочинська ОТГ</t>
  </si>
  <si>
    <t>Лихолітов Володимир Вікторович</t>
  </si>
  <si>
    <t>КЗ «Пісочинська загальноосвітня школа І-ІІІ ступенів Пісочинської селищної ради»</t>
  </si>
  <si>
    <t>Мирошник Майя Олексіївна</t>
  </si>
  <si>
    <t>м. Первомайський</t>
  </si>
  <si>
    <t>Лілітко Дар’я Андріївна</t>
  </si>
  <si>
    <t>Первомайська загальноосвітня школа І-ІІІ ступенів №4 Первомайської міської ради Харківської області</t>
  </si>
  <si>
    <t>Кулініч Наталя Іванівна</t>
  </si>
  <si>
    <t>Холодногірський</t>
  </si>
  <si>
    <t>Лісогоров Михайло Олександрович</t>
  </si>
  <si>
    <t>Харківська гімназія №86 Харківської міської ради Харківської області</t>
  </si>
  <si>
    <t>Шило Наталя Анатоліївна</t>
  </si>
  <si>
    <t>Індустріальний</t>
  </si>
  <si>
    <t>Логвін Андрій Вікторович</t>
  </si>
  <si>
    <t>Харківська загальноосвітня школа І-ІІІ ступенів № 71 Харківської міської ради Харківської області</t>
  </si>
  <si>
    <t xml:space="preserve"> Воробйова Ольга Іванівна</t>
  </si>
  <si>
    <t>Київський</t>
  </si>
  <si>
    <t>Лукашова Єлізавета Андрієвна</t>
  </si>
  <si>
    <t>Харківської спеціалізована школи І-ІІІ ступенів №170 Харківської міської ради Харківської області</t>
  </si>
  <si>
    <t>Смолянінова Тетяна Валентинівна</t>
  </si>
  <si>
    <t>Лябах Денис Ігорович</t>
  </si>
  <si>
    <t>Мезенцева Алла Петрівна</t>
  </si>
  <si>
    <t>Первомайський</t>
  </si>
  <si>
    <t>Мохова Софія Сергіївна</t>
  </si>
  <si>
    <t>КЗ «Червонівський навчально-виховний комплекс «загальноосвітня школа І-ІІІ ступенів-дошкільний навчальний заклад-(ясла-садок)» Первомайської районної державної адміністрації Харківської області»</t>
  </si>
  <si>
    <t>Семенихіна Неля Володимирівна</t>
  </si>
  <si>
    <t>Мерефянська ОТГ</t>
  </si>
  <si>
    <t>Надточий Анастасія Ігорівна</t>
  </si>
  <si>
    <t>КЗ «Мереф’янська загальноосвітня школа І-ІІІ ступенів №6» Мереф’янської міської ради Харківської області</t>
  </si>
  <si>
    <t>Буряківська Наталія Олександрівна</t>
  </si>
  <si>
    <t>Золочівська ОТГ</t>
  </si>
  <si>
    <t>Назаренко Марія Віталіївна</t>
  </si>
  <si>
    <t>КЗ «Золочівський ліцей №2» Харківської області</t>
  </si>
  <si>
    <t>Сіра Алла Володимирівна</t>
  </si>
  <si>
    <t>Носик Анастасія Олексіївна</t>
  </si>
  <si>
    <t>Харківський приватний навчально-виховний комплекс «Ліцей Професіонал» Харківської області</t>
  </si>
  <si>
    <t>Приходько Наталія Олексіївна</t>
  </si>
  <si>
    <t>Балаклійський</t>
  </si>
  <si>
    <t>Отрокова Катерина Євгенівна</t>
  </si>
  <si>
    <t>Балаклійська загальноосвітня школа І-ІІІ ступенів № 2 Балаклійської районної ради Харківської області</t>
  </si>
  <si>
    <t>Замятіна Валентина Олексіївна</t>
  </si>
  <si>
    <t>Перкін Микита Янович</t>
  </si>
  <si>
    <t>Сахновщинський</t>
  </si>
  <si>
    <t>Підгайний Вячеслав Ігорович</t>
  </si>
  <si>
    <t>Огіївський навчально-виховний комплекс Сахновщинської районної ради Харківської області</t>
  </si>
  <si>
    <t>Грицай Сергій Федорович</t>
  </si>
  <si>
    <t>м. Куп’янськ</t>
  </si>
  <si>
    <t xml:space="preserve">Погребняк Ігор Віталійович </t>
  </si>
  <si>
    <t>Куп'янська загальноосвітня школа I-III ступенів №1</t>
  </si>
  <si>
    <t>Міщук Антоніна Григорівна</t>
  </si>
  <si>
    <t>Циркунівська ОТГ</t>
  </si>
  <si>
    <t>Праніченко Вікторія Олександрівна</t>
  </si>
  <si>
    <t>КЗ “Циркунівський ліцей Циркунівської сільської ради Харківської області”</t>
  </si>
  <si>
    <t>Косовська Вікторія Борисівна</t>
  </si>
  <si>
    <t>м. Ізюм</t>
  </si>
  <si>
    <t>Ратушев Гліб Геннадійович</t>
  </si>
  <si>
    <t>Ізюмська гімназія №3 Ізюмської міської ради Харківської області</t>
  </si>
  <si>
    <t>Савченко Тетяна Володимирівна</t>
  </si>
  <si>
    <t>Красноградський</t>
  </si>
  <si>
    <t>Рінкун Дмитро Ігорович</t>
  </si>
  <si>
    <t>Красноградський навчально-виховний комплекс (заклад загальної середньої освіти І-ІІІ ступенів –заклад дошкільної освіти) № 2 Красноградської районної ради Харківської області</t>
  </si>
  <si>
    <t>Хівренко Наталія Сергіївна</t>
  </si>
  <si>
    <t>Рощупкін Михайло Сергійович</t>
  </si>
  <si>
    <t>Крижановський Олександр Феліксович, Берштейн Олександр Лазарович, Шевяков Ігор Віталійович, Арінкіна Олена Лазарівна</t>
  </si>
  <si>
    <t>Рудьман Дарина Євгенівна</t>
  </si>
  <si>
    <t>Красноградський навчально-виховний комплекс (заклад загальної середньої освіти І-ІІІ ступенів –заклад дошкільної освіти) № 3 Красноградської районної ради Харківської області</t>
  </si>
  <si>
    <t xml:space="preserve"> </t>
  </si>
  <si>
    <t>Гречко Наталія Василівна</t>
  </si>
  <si>
    <t>Немишлянський</t>
  </si>
  <si>
    <t>Савельєва Єлизавета Андріївна</t>
  </si>
  <si>
    <t>Харківський ліцей № 161 «Імпульс» Харківської міської ради Харківської області</t>
  </si>
  <si>
    <t>Шаповалова Лариса Вікторівна</t>
  </si>
  <si>
    <t>Салов Антон Сергійович</t>
  </si>
  <si>
    <t>Купянський</t>
  </si>
  <si>
    <t>Самойлов Богдан Юрійович</t>
  </si>
  <si>
    <t>Піщанська загальноосвітня школа І-ІІІ ступенів Куп’янської районної ради Харківської області</t>
  </si>
  <si>
    <t>Ткачова Інна Іванівна</t>
  </si>
  <si>
    <t>Московський</t>
  </si>
  <si>
    <t>Сєрокуров Олександр Сергійович</t>
  </si>
  <si>
    <t>Харківська загальноосвітня школа І-ІІІ ступенів №64 Харківської міської ради Харківської області</t>
  </si>
  <si>
    <t>Слободян Олена Іванівна</t>
  </si>
  <si>
    <t>Скарбо Олександр Сергійович</t>
  </si>
  <si>
    <t>Харківська загальноосвітня школа І-ІІІ ступенів №31 Харківської міської ради Харківської області</t>
  </si>
  <si>
    <t>Ковальчук Світлана Олександрівна</t>
  </si>
  <si>
    <t>Советов Антон Вадимович</t>
  </si>
  <si>
    <t>Сокирко Альбіна Тарасівна</t>
  </si>
  <si>
    <t>Харківський технічний ліцей № 173 Харківської міської ради Харківської області</t>
  </si>
  <si>
    <t>Селезньова Анастасія Сергіївна</t>
  </si>
  <si>
    <t>Нововодолазька ОТГ</t>
  </si>
  <si>
    <t>Солонецький Кіріл Іванович</t>
  </si>
  <si>
    <t>Нововодолазький ліцей № 3 Нововодолазької селищної ради Харківської області</t>
  </si>
  <si>
    <t>Помазан Інна Іванівна</t>
  </si>
  <si>
    <t>Спектрова Марина Євгеніївна</t>
  </si>
  <si>
    <t>Справцев Єгор Олександрович</t>
  </si>
  <si>
    <t>Яновська Олена Анатоліївна, Крупчинський Олексій Денисович, Вєпрік Микита Ігорович</t>
  </si>
  <si>
    <t>Зміївський</t>
  </si>
  <si>
    <t>Тимченко Микита Сергійович</t>
  </si>
  <si>
    <t>КЗ «Зміївська загальноосвітня І-ІІІ ступенів №2 імені льотчика – космонавта І.П.Волка Зміївської районної ради Харківської області»</t>
  </si>
  <si>
    <t>Межирицька Ірина Юріївна</t>
  </si>
  <si>
    <t>Трач Ярослав Юрійович</t>
  </si>
  <si>
    <t>Третьякова Поліна Олексіївна</t>
  </si>
  <si>
    <t>Хамаха Соломія Дмитрівна</t>
  </si>
  <si>
    <t>Ліфиць Сергій Олександрович, Лисакевич Анастасія Валеріївна, Крупчицький Олексій Денисович</t>
  </si>
  <si>
    <t>Цапенко Денис Констянтинович</t>
  </si>
  <si>
    <t>Новомерчицький навчально-виховний комплекс Валківської районної ради Харківської області</t>
  </si>
  <si>
    <t>Шеремет Ніна Андріївна</t>
  </si>
  <si>
    <t>Чапланов Максим Олександрович</t>
  </si>
  <si>
    <t>Черненко Артем Євгенійович</t>
  </si>
  <si>
    <t>Чугуївський</t>
  </si>
  <si>
    <t>Шабаліна Сніжана В’ячеславівна</t>
  </si>
  <si>
    <t>Старопокровська загальноосвітня І-ІІІ ст. Чугуївської районної ради Харківської області</t>
  </si>
  <si>
    <t xml:space="preserve">Мєльніка Вікторія Григорівна </t>
  </si>
  <si>
    <t>Печенізький</t>
  </si>
  <si>
    <t>КЗ «Печенізький ліцей імені Г.Семирадського Печенізької районної ради Харківської області»</t>
  </si>
  <si>
    <t>Чуб Любов Миколаївна</t>
  </si>
  <si>
    <t>Шевченко Тимур Антонович</t>
  </si>
  <si>
    <t>Шеметов Богдан Олександрович</t>
  </si>
  <si>
    <t>Шийка Денис Віталійович</t>
  </si>
  <si>
    <t>Опорний заклад Барвінківська загальноосвітня школа І-ІІІ ступенів №1 Барвінківської районної ради Харківської області</t>
  </si>
  <si>
    <t>Шийка Наталія Олександрівна</t>
  </si>
  <si>
    <t>Богодухівський</t>
  </si>
  <si>
    <t>Лещенко Олена Петрівна</t>
  </si>
  <si>
    <t>Шумов Максим Віталійович</t>
  </si>
  <si>
    <t>КЗ “Русько - Тишківський ліцей Циркунівської сільської ради Харківської області”</t>
  </si>
  <si>
    <t>Сергієнко Валентина Павлівна</t>
  </si>
  <si>
    <t>Оскільська ОТГ</t>
  </si>
  <si>
    <t>Щербак Віталій Андрійович</t>
  </si>
  <si>
    <t>КЗ ”Капитолівський ліцей”Оскільської сільської ради Ізюмського району Харківської області”</t>
  </si>
  <si>
    <t>Чернишова Олена Василівна</t>
  </si>
  <si>
    <t>Великобурлуцька ОТГ</t>
  </si>
  <si>
    <t>Яцун Іван Валерійович</t>
  </si>
  <si>
    <t xml:space="preserve">КЗ «Великобурлуцький ліцей Великобурлуцької селищної ради» </t>
  </si>
  <si>
    <t>Кормілець Лариса Василівна</t>
  </si>
  <si>
    <t>Новобаварський</t>
  </si>
  <si>
    <t>Алісіївська ЗОШ І-ІІІ ст. Близнюківської районної ради Харкської області</t>
  </si>
  <si>
    <t>Кучинський Тимфій Олексійович</t>
  </si>
  <si>
    <t>Челомбитько Анастасія Олегівна</t>
  </si>
  <si>
    <t xml:space="preserve">Харківська  спеціалізована школа І-ІІІ ступенів Харківської міської ради Харківської області </t>
  </si>
  <si>
    <t>Іпполітова Ганна Євгеніївна</t>
  </si>
  <si>
    <t>№</t>
  </si>
  <si>
    <t>I</t>
  </si>
  <si>
    <t>II</t>
  </si>
  <si>
    <t>III</t>
  </si>
  <si>
    <t>Клас виступу</t>
  </si>
  <si>
    <t>Сорока Михайло Павлович</t>
  </si>
  <si>
    <t>І</t>
  </si>
  <si>
    <t>Гончаров Денис Сергійович</t>
  </si>
  <si>
    <t>Бортновський Іван Сергійович</t>
  </si>
  <si>
    <t>математичний</t>
  </si>
  <si>
    <t>Перелюбська Алла Марківна</t>
  </si>
  <si>
    <t>Сурмило Станіслав Сергійович</t>
  </si>
  <si>
    <t>Чуб Володимир Ігорович</t>
  </si>
  <si>
    <t>Крижановський Олександр Феліксович, Кіслінська Олена Василівна</t>
  </si>
  <si>
    <t>Данг Мінь Конг</t>
  </si>
  <si>
    <t>Куліш Дмитро Євгенійович</t>
  </si>
  <si>
    <t>Жаріхін Єгор Тимурович</t>
  </si>
  <si>
    <t>Крижановський Олександр Феліксович</t>
  </si>
  <si>
    <t>Золотарьова Майя Дмитрівна</t>
  </si>
  <si>
    <t>ІІІ</t>
  </si>
  <si>
    <t>Ліфиць Сергій Олександрович, Лисакевич Анастасія Валеріївна, Колупаєв Олексій Вікторович</t>
  </si>
  <si>
    <t>Думін Ростислав Олександрович</t>
  </si>
  <si>
    <t>Дроздова Ксенія Олексіївна</t>
  </si>
  <si>
    <t>Соболєв Олег Олександрович</t>
  </si>
  <si>
    <t>Ковальова Тетяна Вікторівна, Довгань Наталія Петрівна, Афанасьєв Євгеній Володимирович, Вєпрік Микита Ігорович</t>
  </si>
  <si>
    <t>Голясова Дар’я Дмитрівна</t>
  </si>
  <si>
    <t>Фам Дик Зуи</t>
  </si>
  <si>
    <t>ІІ</t>
  </si>
  <si>
    <t>Палант Едуард Олександрович</t>
  </si>
  <si>
    <t>Во Дінь Тхань Шон</t>
  </si>
  <si>
    <t>Золотарьова Інна Олександрівна, Трубаєва Валентина Іванівна</t>
  </si>
  <si>
    <t>Педько Сергій Павлович</t>
  </si>
  <si>
    <t>Харківська гімназія № 55 Харківської міської ради Харківської області</t>
  </si>
  <si>
    <t>Скляренко Ольга Володимирівна</t>
  </si>
  <si>
    <t>Лисакевич Єлизавета Валеріївна</t>
  </si>
  <si>
    <t>Сморцова Катерина Юріївна</t>
  </si>
  <si>
    <t>Пономаренко Михайло Юрійович</t>
  </si>
  <si>
    <t>Голданський Ігор Вадимович</t>
  </si>
  <si>
    <t>Прокутін Михайло Іванович</t>
  </si>
  <si>
    <t>Бондаренко Катерина Тарасівна</t>
  </si>
  <si>
    <t>Коваленко Марія Дмитрівна</t>
  </si>
  <si>
    <t>Ліфиць Сергій Олександрович, Берштейн Олександр Лазарович, Харік Олена Юхимівна, Колупаєв Олексій Вікторович</t>
  </si>
  <si>
    <t>Волокіта Анна Андріївна</t>
  </si>
  <si>
    <t>Кумечко Єлизавета Олександрівна</t>
  </si>
  <si>
    <t>Кабалянц Анастасія Петрівна</t>
  </si>
  <si>
    <t>Шелкова Валерія Вікторівна</t>
  </si>
  <si>
    <t>Гамов Олексій Андрійович</t>
  </si>
  <si>
    <t>Шевченко Богдан Євгенович</t>
  </si>
  <si>
    <t>Афанасова Ярослава Олексіївна</t>
  </si>
  <si>
    <t>Приватний заклад «Харківська приватна загальноосвітня школа І-ІІІ ступенів «Лєствіца» Харківської області»</t>
  </si>
  <si>
    <t>Паніотов Володимир Володимирович</t>
  </si>
  <si>
    <t>Лионг Туан Хоа</t>
  </si>
  <si>
    <t>Кукарєкіна Тетяна Михайлівна</t>
  </si>
  <si>
    <t>Сипітий Олександр Романович</t>
  </si>
  <si>
    <t>Ковальова Тетяна Вікторівна Довгань Наталія Петрівна Афанасьєв Євгеній Володимирович Вєпрік Микита Ігорович</t>
  </si>
  <si>
    <t>Котуза Денис Олександрович</t>
  </si>
  <si>
    <t>Харківська загальноосвітня школа І-ІІІ ступенів №124 Харківської міської ради Харківської області</t>
  </si>
  <si>
    <t>Котлярова Олена Миколаївна</t>
  </si>
  <si>
    <t>Євсеєва Олександра Іллівна</t>
  </si>
  <si>
    <t>Харківська гімназія №55 Харківської міської ради Харківської області</t>
  </si>
  <si>
    <t>Ключко Назар Романович</t>
  </si>
  <si>
    <t>Винник Єгор Сергійович</t>
  </si>
  <si>
    <t>КЗ «Мереф’янська загальноосвітня школа І-ІІІ ступенів №1» Мереф’янської міської ради Харківської області</t>
  </si>
  <si>
    <t>Антонюк Тетяна Сергіївна</t>
  </si>
  <si>
    <t>Волков Дем`ян Сергійович</t>
  </si>
  <si>
    <t>ПНЗ «Альтернатива»</t>
  </si>
  <si>
    <t>Зарицька Тетяня Ігорівна</t>
  </si>
  <si>
    <t>Ключка Артур Юрійович</t>
  </si>
  <si>
    <t>Пивовар Станіслав Євгенович</t>
  </si>
  <si>
    <t>Донецька загальноосвітня школа І-ІІІ ступенів № 2 Балаклійської районної ради Харківської області</t>
  </si>
  <si>
    <t>Андрійчук Галина Василівна</t>
  </si>
  <si>
    <t>Обдарованість</t>
  </si>
  <si>
    <t>Поспєлов Олександр Євгенович</t>
  </si>
  <si>
    <t>Гвоздецька Юлія Василівна</t>
  </si>
  <si>
    <t>Штангей Ярослава Дмитрвіна</t>
  </si>
  <si>
    <t>Лінник Єгор Євгенович</t>
  </si>
  <si>
    <t>Шпак Олена Романівна</t>
  </si>
  <si>
    <t>Сахновщинська загальноосвітня школа І-ІІІ ступенів № 2 Сахновщинської районної ради Харківської області</t>
  </si>
  <si>
    <t>Зінченко Людмила Володимирівна</t>
  </si>
  <si>
    <t>Божко Сергій Віталійович</t>
  </si>
  <si>
    <t>Куц Сергій Іванович</t>
  </si>
  <si>
    <t>Перепелиця Ігор Олегович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</si>
  <si>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</si>
  <si>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Титаренко Ірина Павлівна</t>
  </si>
  <si>
    <t>Чоха Мирослав Олександрович</t>
  </si>
  <si>
    <t>Ткаченко Станіслав Влолдимирович</t>
  </si>
  <si>
    <t>Кулішенко Аліна Русланівна</t>
  </si>
  <si>
    <t>Люботинська загальноосвітня школа І-ІІІ ступенів № 4 Люботинської міської ради Харківської області</t>
  </si>
  <si>
    <t>Шандиба Ірина Анатоліївна</t>
  </si>
  <si>
    <t>Юрченко Ілля Дмитрович</t>
  </si>
  <si>
    <t>КЗ «Дергачівський ліцей №3»Дергачівської районної ради Харківської області</t>
  </si>
  <si>
    <t>Тараненко Тетяна Іванівна</t>
  </si>
  <si>
    <t>КЗ «Першогнилицький ліцей Великобурлуцької селищної ради»</t>
  </si>
  <si>
    <t>Шорска Лариса Миколаївна</t>
  </si>
  <si>
    <t>Гайденко Антон Васильович</t>
  </si>
  <si>
    <t>КЗ «Чемужівська загальноосвітня І-ІІІ ступенів Зміївської районної ради Харківської області»</t>
  </si>
  <si>
    <t>Широкова Юлія Олександрівна</t>
  </si>
  <si>
    <t>Єроьмін Кирило Денисович</t>
  </si>
  <si>
    <t>КЗ “ Русько - Тишківський ліцей Циркунівської сільської ради Харківської області ”</t>
  </si>
  <si>
    <t>Кисіль Катерина Вікторівна</t>
  </si>
  <si>
    <t>КЗ «Пісочинський ліцей Пісочинської селищної ради»</t>
  </si>
  <si>
    <t>Голуб Тетяна Володимирівна</t>
  </si>
  <si>
    <t>Малинівська ОТГ</t>
  </si>
  <si>
    <t>Перепелиця Антон Юрійович</t>
  </si>
  <si>
    <t xml:space="preserve">КЗ «Малинівський ліцей №2» Малинівської селищної ради Чугуївського району Харківської області </t>
  </si>
  <si>
    <t>Долбійова Олександра Миколаївна</t>
  </si>
  <si>
    <t>Сухонос Вероніка Олегівна</t>
  </si>
  <si>
    <t>Безлюдівський юридичний ліцей ім. Героя Радянського Союзу І.Я. Підкопая Харківської районної ради Харківської області</t>
  </si>
  <si>
    <t>Криволапова Оксана Анатоліївна</t>
  </si>
  <si>
    <t>Юдіна Поліна Олександрвна</t>
  </si>
  <si>
    <t>Чугуївський НВК «загальноосвітня І-ІІІ ступенів – гімназія №5» Чугуївської міської ради</t>
  </si>
  <si>
    <t>Бражник Валентина Василівна</t>
  </si>
  <si>
    <t>Староверівська ОТГ</t>
  </si>
  <si>
    <t>Євтушенко Катерина Андріївна</t>
  </si>
  <si>
    <t xml:space="preserve">КЗ "Староверівський ліцей" Староверівської КЗ «Малоданилівський ліцей» селищної ради </t>
  </si>
  <si>
    <t>Іванюк Алевтина Володимирівна</t>
  </si>
  <si>
    <t>Нововодолазький ліцей №1 Нововодолазької селищної ради Харківської області</t>
  </si>
  <si>
    <t>Тиндик Олена Олександрівна</t>
  </si>
  <si>
    <t>Азаренко Вікторія Володимирівна</t>
  </si>
  <si>
    <t>КЗ «Федорівський ліцей Великобурлуцької районної ради»</t>
  </si>
  <si>
    <t>Шеєнко Ольга Анатоліївна</t>
  </si>
  <si>
    <t>Манзюк Антон Олександрович</t>
  </si>
  <si>
    <t xml:space="preserve">КЗ «Близнюківський ліцей Близнюківської районної ради Харківської області» </t>
  </si>
  <si>
    <t>Мисік Марина Олександрівна</t>
  </si>
  <si>
    <t>Шамрай Михайло Олександрович</t>
  </si>
  <si>
    <t>Олос Ольга В’ячеславівна</t>
  </si>
  <si>
    <t xml:space="preserve">Миронівський навчально-виховний комплекс Первомайської районної державної адміністрації Харківської області </t>
  </si>
  <si>
    <t>Котляренко Людмила Іванівна</t>
  </si>
  <si>
    <t>Борівський</t>
  </si>
  <si>
    <t>Александрова Світлана Сергіївна</t>
  </si>
  <si>
    <t>Опорний заклад «Борівська загальноосвітня І-ІІІ ступенів №1 Борівської районної ради Харківської області імені Героя Радянського Союзу В.С.Колісника»</t>
  </si>
  <si>
    <t>Чайка Олена Миколаївна</t>
  </si>
  <si>
    <t>Долбійов Іван Євгенович</t>
  </si>
  <si>
    <t>Євтушенко Д.М.</t>
  </si>
  <si>
    <t>Зеленський Ярослав Олексійович</t>
  </si>
  <si>
    <t>Харківська гімназія №152 Харківської міської ради Харківської області</t>
  </si>
  <si>
    <t>Калюжна Надія Іванівна</t>
  </si>
  <si>
    <t>Найдьонов Єгор Андрійович</t>
  </si>
  <si>
    <t>Харківська загальноосвітня школа І-ІІІ ступенів № 28 Харківської міської ради Харківської області</t>
  </si>
  <si>
    <t>Жила Ольга Анатоліївна</t>
  </si>
  <si>
    <t>Оверко Оксана Миколаївна</t>
  </si>
  <si>
    <t>КЗ «Феськівський ліцей»  Харківської області</t>
  </si>
  <si>
    <t>Шупик Євгенія Вікторівна</t>
  </si>
  <si>
    <t xml:space="preserve">Татарінова Юлія Максимівна </t>
  </si>
  <si>
    <t>Ліфиць Сергій Олександрович, Лисакевич Анастасія Валеріївна, Сарапін Роман Вікторович</t>
  </si>
  <si>
    <t>Денисков Святослав Ігорович</t>
  </si>
  <si>
    <t>Семелінський Тимур Олексійович</t>
  </si>
  <si>
    <t>Пашковський Вадим Олександрович</t>
  </si>
  <si>
    <t>Гассєєв Вадим Семенович</t>
  </si>
  <si>
    <t>Коваль Георгій Андрійович</t>
  </si>
  <si>
    <t>Авдєєв Єгор Олегович</t>
  </si>
  <si>
    <t>Ліфиць Сергій Олександрович, Лисакевич Анастасія Валеріївна, Крупчинський Олексій Денисович, Афанасьєв Євгеній Володимирович</t>
  </si>
  <si>
    <t xml:space="preserve">Ломакін Володимир Васильович </t>
  </si>
  <si>
    <t>Рожкова Катерина Костянтинівна</t>
  </si>
  <si>
    <t>Уразовський Максим Владиславович</t>
  </si>
  <si>
    <t>Піковець Артем Володимирович</t>
  </si>
  <si>
    <t>Логвін Максим Вікторович</t>
  </si>
  <si>
    <t xml:space="preserve">Харківська загальноосвітня школа І-ІІІ ступенів № 71 Харківської міської ради Харківської області </t>
  </si>
  <si>
    <t>Будикіна Валентина Василівна</t>
  </si>
  <si>
    <t>Сігалов Володимир Володимирович</t>
  </si>
  <si>
    <t>Кузьмич Єгор Дмитрович</t>
  </si>
  <si>
    <t>Тесля Юлія Сергіївна</t>
  </si>
  <si>
    <t>Яновська Олена Анатоліївна</t>
  </si>
  <si>
    <t>Пасенко Андрій Олексійович</t>
  </si>
  <si>
    <t>Артемов Михайло Павлович</t>
  </si>
  <si>
    <t>Степаненко Олексій Олександрович</t>
  </si>
  <si>
    <t>Гончаров Микита Олександрович</t>
  </si>
  <si>
    <t>Харетоненко Михайло Олександрович</t>
  </si>
  <si>
    <t>Крижановський Олександр Феліксович; Гребченко Олена Миколаївна</t>
  </si>
  <si>
    <t>Пилаєв Ігор Ігорович</t>
  </si>
  <si>
    <t>фізико-математичний</t>
  </si>
  <si>
    <t>Золотарьов Климентій Дмитрович</t>
  </si>
  <si>
    <t>Єременко Юлія Вікторівна, Ліфиць Сергій Олександрович, Щербина Олексій Сергійович, Лисакевич Анастасія Валеріївна Нго Нгок Тхай Шон, Сарапін Роман Вікторович</t>
  </si>
  <si>
    <t>Лазуренко Ілля Олександрович</t>
  </si>
  <si>
    <t>Ліфиць Сергій Олександрович, Лисакевич Анастасія Валеріївна, Нго Нгок Тхай Шон, Сарапін Роман Вікторович</t>
  </si>
  <si>
    <t>Гладков Юрій В'ячеславович</t>
  </si>
  <si>
    <t>Сахнюк Устин Андрійович</t>
  </si>
  <si>
    <t>Ліфиць Сергій Олександрович, Лисакевич Анастасія Валеріївна, Щербина Олексій Сергійович, Сарапін Роман Вікторович, Нго Нгок Тхай Шон</t>
  </si>
  <si>
    <t>Фесенко Ігор Ігорович</t>
  </si>
  <si>
    <t xml:space="preserve">Ліфиць Сергій Олександрович, Лисакевич Анастасія Валеріївна, Колупаєв Олексій Вікторович, Щербина Олексій Сергійович </t>
  </si>
  <si>
    <t>Бояринцев Максим Олександрович</t>
  </si>
  <si>
    <t>Ліфиць Сергій Олександрович, Лисакевич Анастасія Валеріївна, Щербина Олексій Сергійович</t>
  </si>
  <si>
    <t>Магера Андрій Миколайович</t>
  </si>
  <si>
    <t>Кіценко Олександр Юрійович</t>
  </si>
  <si>
    <t>Харківська спеціалізована школа І-ІІІ ступенів № 62 Харківської міської ради Харківської області</t>
  </si>
  <si>
    <t>філологічний</t>
  </si>
  <si>
    <t>Сачава Ірина Володимирівна Шаповал Олена Генріхівна</t>
  </si>
  <si>
    <t>Нгуєн Мінь Ву</t>
  </si>
  <si>
    <t>Харківська гімназія № 46 ім. М. В. Ломоносова Харківської міської ради Харківської області</t>
  </si>
  <si>
    <t>Трубаєва Валентина Іванівна, Свириденко Людмила Анатоліївна</t>
  </si>
  <si>
    <t>Лінник Олена Степанівна</t>
  </si>
  <si>
    <t>Крижановський Олександр Феліксович, Ліфиць Сергій Олександрович</t>
  </si>
  <si>
    <t>Кудрявцев Дмитро Юрійович</t>
  </si>
  <si>
    <t>Матвейшин Дмитро Вікторович</t>
  </si>
  <si>
    <t>Лисойван Антон Володимирович</t>
  </si>
  <si>
    <t>Обозний Максим Васильович</t>
  </si>
  <si>
    <t>Блотницький Михайло Володимирович</t>
  </si>
  <si>
    <t>Хвалюк Володимир Володимирович</t>
  </si>
  <si>
    <t>КЗ «Харківський університетський ліцей Харківської міської ради Харківської області»</t>
  </si>
  <si>
    <t>Шевелева Юлія Віталіївна</t>
  </si>
  <si>
    <t>Кушнарьов Богдан Андрійович</t>
  </si>
  <si>
    <t>Харківська загальноосвітня школа І-ІІІ ступенів №103 Харківської міської ради Харківської області</t>
  </si>
  <si>
    <t>Боровий Михайло Сергійович</t>
  </si>
  <si>
    <t>Русиник Антон Денисович</t>
  </si>
  <si>
    <t>Мітільов Владислав Сергійович</t>
  </si>
  <si>
    <t>Даценко Михайло Сергійович</t>
  </si>
  <si>
    <t>Гальченко Пилип Станіславович</t>
  </si>
  <si>
    <t>Маценко Дмитро Олександрович</t>
  </si>
  <si>
    <t>Кушнір Аліса Костянтинівна</t>
  </si>
  <si>
    <t>Рябцев Денис Олександрович</t>
  </si>
  <si>
    <t>Харківська спеціалізована школа І-ІІІ ступенів № 119 Харківської міської ради Харківської області</t>
  </si>
  <si>
    <t xml:space="preserve"> Соколик Наталія Григорівна</t>
  </si>
  <si>
    <t>Хардіков Іван Вадимович</t>
  </si>
  <si>
    <t>Сінявіна Лариса Олександрівна</t>
  </si>
  <si>
    <t>Тимченко Кирило Сергійович</t>
  </si>
  <si>
    <t>Конаржевська Надія Іванівна</t>
  </si>
  <si>
    <t>Філенко Нікіта Олексійович</t>
  </si>
  <si>
    <t>Чекар Наталія Миколаївна</t>
  </si>
  <si>
    <t>Остаплюк Никита Олегович</t>
  </si>
  <si>
    <t xml:space="preserve">Павловський Артемій Валерійович </t>
  </si>
  <si>
    <t>Попов Олександр Андрійович</t>
  </si>
  <si>
    <t xml:space="preserve">Курганський Андрій Романович </t>
  </si>
  <si>
    <t>Новопокровський навчально-виховний комплекс Чугуївської районної ради Харківської області</t>
  </si>
  <si>
    <t>Сазонова Лідія Михайлівна</t>
  </si>
  <si>
    <t>Шелопухо Діана Артемівна</t>
  </si>
  <si>
    <t>Харківський ліцей № 107 Харківської міської ради Харківської області</t>
  </si>
  <si>
    <t>біолого-хімічний</t>
  </si>
  <si>
    <t>Панченко Ірина Іванівна</t>
  </si>
  <si>
    <t>Аксьонов Вадим Сергійович</t>
  </si>
  <si>
    <t>КЗ «Вільшанський ліцей» Дергачівської районної ради Харківської області</t>
  </si>
  <si>
    <t xml:space="preserve"> І</t>
  </si>
  <si>
    <t>Середа Людмила Миколаївна</t>
  </si>
  <si>
    <t>Остапченко Данило Юрійович</t>
  </si>
  <si>
    <t>КЗ «Пісочинський ліцей «Мобіль» Пісочинської селищної ради»</t>
  </si>
  <si>
    <t>Вус Надія Миколаївна</t>
  </si>
  <si>
    <t>Проніна Валентина Ігорівна</t>
  </si>
  <si>
    <t>Чугуївська загальноосвітня школа І-ІІІ ступенів № 2 Чугуївської міської ради</t>
  </si>
  <si>
    <t>Щербіна Людмила Іванівна</t>
  </si>
  <si>
    <t>Рудя Богдан В’ячеславович</t>
  </si>
  <si>
    <t>Балаклійська загальноосвітня школа І-ІІІ ступенів № 1 ім. О.А. Тризни Балаклійської районної ради Харківської області</t>
  </si>
  <si>
    <t>Смірнова Світлана Григорівна</t>
  </si>
  <si>
    <t>Щитова Єлизавета Андріївна</t>
  </si>
  <si>
    <t>Харківська гімназія №13 Харківської міської ради Харківської області</t>
  </si>
  <si>
    <t>Борщова Валентина Євгенівна</t>
  </si>
  <si>
    <t>Зайцев Максим Андрійович</t>
  </si>
  <si>
    <t>Гусарівська загальноосвітня школа І-ІІІ ступенів Барвінківської районної ради Харківської області</t>
  </si>
  <si>
    <t>Сінєковас Вікторія Вікторівна</t>
  </si>
  <si>
    <t>Левченко Артем Євгенович</t>
  </si>
  <si>
    <t>Паламарчук Д.М.</t>
  </si>
  <si>
    <t>Піпіч Дмитро Антонович</t>
  </si>
  <si>
    <t>Пузанов Олександр Констянтинович</t>
  </si>
  <si>
    <t>історичний</t>
  </si>
  <si>
    <t>Терентій Ольга Олександрівна</t>
  </si>
  <si>
    <t>Роганська ОТГ</t>
  </si>
  <si>
    <t>Руденко Володимир Валентинович</t>
  </si>
  <si>
    <t>Роганський аграрний ліцей Роганської селищної ради Харківського району Харківської області</t>
  </si>
  <si>
    <t>Тюріна Ірина Іванівна</t>
  </si>
  <si>
    <t>Тихоненко Аліса Вячеславівна</t>
  </si>
  <si>
    <t>Харківська загальноосвітня школа І-ІІІ ступенів № 48 Харківської міської ради Харківської області</t>
  </si>
  <si>
    <t>Кириченко Наталія Миколаївна</t>
  </si>
  <si>
    <t>Єрьомкіна Світлана Сергіївна</t>
  </si>
  <si>
    <t>Сотнікова Анастасія Генадіївна</t>
  </si>
  <si>
    <t>Харківська спеціалізована школа І-ІІІ ступенів № 162 Харківської міської ради Харківської області</t>
  </si>
  <si>
    <t>Соколова Тетяна Іванівна</t>
  </si>
  <si>
    <t>Чан Тху Тхань</t>
  </si>
  <si>
    <t>Харківська гімназія №43 Харківської міської ради Харківської області</t>
  </si>
  <si>
    <t>Економічний</t>
  </si>
  <si>
    <t>Малюк Ірина Володимирівна</t>
  </si>
  <si>
    <t>Вовчанський</t>
  </si>
  <si>
    <t>Абакумов Владислав Олексійович</t>
  </si>
  <si>
    <t>КЗ «Вовчанський ліцей №1 Вовчанської районної ради Харківської області»</t>
  </si>
  <si>
    <t>Гороховатська Ольга Анатоліївна</t>
  </si>
  <si>
    <t>Бровко Марк Дмитрович</t>
  </si>
  <si>
    <t>Зміївський ліцей №1 ім. З.К.Слюсаренка Зміївської районної ради Харківської області</t>
  </si>
  <si>
    <t>Вовк Світлана Петрівна</t>
  </si>
  <si>
    <t>Звєрєва Анна Сергіївна</t>
  </si>
  <si>
    <t>КЗ Печенізький ліцей Печенізької районної ради Харківської області»</t>
  </si>
  <si>
    <t>Ільченко Андрій Михайлович</t>
  </si>
  <si>
    <t>Піщанський навчально-виховний комплекс (заклад загальної середньої освіти І-ІІІ ступенів –заклад дошкільної освіти) Красноградської районної ради Харківської області</t>
  </si>
  <si>
    <t>Чернишов Володимир Миколайович</t>
  </si>
  <si>
    <t xml:space="preserve">Колісніченко Кристина Михайлівна </t>
  </si>
  <si>
    <t>Богодухівський ліцей №3 Богодухівської районної ради Харківської області</t>
  </si>
  <si>
    <t xml:space="preserve"> екологічний</t>
  </si>
  <si>
    <t>Безмінова Інна Георгіївна</t>
  </si>
  <si>
    <t>Самойленко Анастасія Сергіївна</t>
  </si>
  <si>
    <t>Верхньосамарська загальноосвітня І-ІІІ ступенів Близнюківської районної ради Харківської області</t>
  </si>
  <si>
    <t>Топчій Валентина Іванівна</t>
  </si>
  <si>
    <r>
      <t xml:space="preserve">Акіншин </t>
    </r>
    <r>
      <rPr>
        <sz val="10"/>
        <rFont val="Calibri"/>
        <family val="2"/>
        <charset val="204"/>
      </rPr>
      <t>Ілля</t>
    </r>
    <r>
      <rPr>
        <sz val="10"/>
        <rFont val="Times New Roman"/>
        <family val="1"/>
        <charset val="204"/>
      </rPr>
      <t xml:space="preserve"> </t>
    </r>
    <r>
      <rPr>
        <sz val="10"/>
        <rFont val="Calibri"/>
        <family val="2"/>
        <charset val="204"/>
      </rPr>
      <t>Едуардович</t>
    </r>
  </si>
  <si>
    <t>Вірнопільський НВК Ізюмської районної ради Харківської області</t>
  </si>
  <si>
    <t>Дем`янченко Тетяна Василівна</t>
  </si>
  <si>
    <t>Бабак Олена Віталіївна</t>
  </si>
  <si>
    <t>Гниличанська загальноосвітня І-ІІІ ст. Великобурлуцької районної ради</t>
  </si>
  <si>
    <t>Зеленська Валентина Іванівна</t>
  </si>
  <si>
    <t>Біндус Владислав Миколійович</t>
  </si>
  <si>
    <t>КЗ "Староверівський ліцей "</t>
  </si>
  <si>
    <t>Каліберда Ярослава Сергіївна</t>
  </si>
  <si>
    <t>Куп'янська загальноосвітня школа I-III ступенів №6</t>
  </si>
  <si>
    <t>Ширяєв Сергій Іванович</t>
  </si>
  <si>
    <t>Мандрика Уляна Олексіївна</t>
  </si>
  <si>
    <t>Нововодолазький ліцей №3 Нововодолазької селищної ради Харківської області</t>
  </si>
  <si>
    <t>Тиндик Людмила Миколаївна</t>
  </si>
  <si>
    <t>Момот Дар'я Олександрівна</t>
  </si>
  <si>
    <t>КЗ “Циркунівський ліцей Циркунівської сільської ради Харківської області ”</t>
  </si>
  <si>
    <t>Чалий Володимир Іванович</t>
  </si>
  <si>
    <t>Хамаза Андрій Олександрович</t>
  </si>
  <si>
    <t>Коротичанський ліцей Харківської районної ради Харківської області</t>
  </si>
  <si>
    <t>Зорянська Юлія Олександрівна</t>
  </si>
  <si>
    <t>Яворська Оксана Олександрівна</t>
  </si>
  <si>
    <t>Яковлєв Станіслав Вікторович</t>
  </si>
  <si>
    <t>КЗ «Великобурлуцький ліцей Великобурлуцької селищної ради»</t>
  </si>
  <si>
    <t>Пащенко Людмила Володимирівна Кормілець Лариса Василівна</t>
  </si>
  <si>
    <t>Колос Софія Андріївна</t>
  </si>
  <si>
    <t>Моргун Максим Богданович</t>
  </si>
  <si>
    <t>Шимко Сергій Олексійович</t>
  </si>
  <si>
    <t>Федотова Олена Дмитрівна, Трубаєва Валентина Іванівна</t>
  </si>
  <si>
    <t>Кучер Аліна Віталіївна</t>
  </si>
  <si>
    <t>Петренко Ірина Олександрівна</t>
  </si>
  <si>
    <t>Кісєльова Таїсія Василівна</t>
  </si>
  <si>
    <t>Задорожко Ірина Миколаївна</t>
  </si>
  <si>
    <t>Велчев Родіон Германович</t>
  </si>
  <si>
    <t>Чередніченко Ірина Валентинівна</t>
  </si>
  <si>
    <t>Малоданилівська ОТГ</t>
  </si>
  <si>
    <t>Логвін Станіслав Юрійович</t>
  </si>
  <si>
    <t>КЗ "Малоданилівський ліцей» Малоданилівської селищної ради</t>
  </si>
  <si>
    <t>Коваль Олена Миколаївна</t>
  </si>
  <si>
    <t>Голоха Нікіта Едуардович</t>
  </si>
  <si>
    <t>Бура Таісія Михайлівна</t>
  </si>
  <si>
    <t>Фадеєва Ольга Іванівна</t>
  </si>
  <si>
    <t>Зінченко Анна Романівна</t>
  </si>
  <si>
    <t>КЗ "Староверівський ліцей" Староверівської селищної ради</t>
  </si>
  <si>
    <t>Крупчицький Олег Вікторович</t>
  </si>
  <si>
    <t>Гончарук Олександр Олександрович</t>
  </si>
  <si>
    <t>Харківська спеціалізована школа №66 Харківської міської ради Харківської області</t>
  </si>
  <si>
    <t>Подшивалова Наталія Миколаївна</t>
  </si>
  <si>
    <t>Кравцова Анна Андріївна</t>
  </si>
  <si>
    <t>КЗ «Дергачівський ліцей №2» Дергачівської районної ради Харківської області</t>
  </si>
  <si>
    <t>Дем’янчук Наталія Василівна</t>
  </si>
  <si>
    <t>Хондак Валерія Валеріївна</t>
  </si>
  <si>
    <t>Бабаївська загальноосвітня школа І-ІІІ ступенів ім. Героя Радянського Союзу Потапенка П.О. Харківської районної ради Харківської області</t>
  </si>
  <si>
    <t>Курганова Ірина Миколаївна</t>
  </si>
  <si>
    <t>Сиропуло Маргарита Василівна</t>
  </si>
  <si>
    <t>Куліш Ольга Борисівна</t>
  </si>
  <si>
    <t>Бондар Павло Валерійович</t>
  </si>
  <si>
    <t>Харківської спеціалізована школи І-ІІІ ступенів №17 Харківської міської ради Харківської області</t>
  </si>
  <si>
    <t>Федорова Зінаїда Миколаївна</t>
  </si>
  <si>
    <t xml:space="preserve">Заклади освіти інтернатного типу </t>
  </si>
  <si>
    <t>Черкашина Євгенія Михайлівна</t>
  </si>
  <si>
    <t>КЗ «Харківська санаторна школа №1» Харківської обласної ради</t>
  </si>
  <si>
    <t>Губенко Олена Віталіївна</t>
  </si>
  <si>
    <t>Харківська загальноосвітня школа І-ІІІ ступенів №122 Харківської міської ради Харківської області</t>
  </si>
  <si>
    <t>Кофман Євгенія Ізраїлівна</t>
  </si>
  <si>
    <t>Гавдзінська Марина Олександрівна</t>
  </si>
  <si>
    <t>Дудка Оксана Анатоліївна</t>
  </si>
  <si>
    <t>Чкалівська ОТГ</t>
  </si>
  <si>
    <t>Нечипорук Єлізавета Олегівна</t>
  </si>
  <si>
    <t>Коробочкинський НВК Чкалорвської селищної ради Чугуївського району Харківської області</t>
  </si>
  <si>
    <t>Вербицька Ганна Володимирівна</t>
  </si>
  <si>
    <t>Бублик Кристина Юріївна</t>
  </si>
  <si>
    <t>Молошна Діана Дмитрівна</t>
  </si>
  <si>
    <t>Цюх Володимир Миколайович</t>
  </si>
  <si>
    <t>Красноградська гімназія «Гранд» Красноградської районної ради Харківської області</t>
  </si>
  <si>
    <t>Василів Галина Миколаївна</t>
  </si>
  <si>
    <t>Буймер Владислав Андрійович</t>
  </si>
  <si>
    <t xml:space="preserve">Куп'янський навчально-виховний комплекс "Школа-гімназія №3" </t>
  </si>
  <si>
    <t>Голік Ірина Анатоліївна</t>
  </si>
  <si>
    <t>Кегичівський</t>
  </si>
  <si>
    <t>Маланіна Анжеліка Романівна</t>
  </si>
  <si>
    <t>Андріївська загальноосвітня школа І-ІІІ ступенів Кегичівської районної ради Харківської області</t>
  </si>
  <si>
    <t>Білодід Наталя Леонідівна</t>
  </si>
  <si>
    <t>Сдобнов Артем Дмитрович</t>
  </si>
  <si>
    <t>Єременко Юлія Вікторівна, Щербина Олексій Сергійович, Лисакевич Анастасія Валеріївна</t>
  </si>
  <si>
    <t>Уразовський Артем Владиславович</t>
  </si>
  <si>
    <t>Єременко Юлія Вікторівна, Щербина Олексій Сергійович, Лисакевич Анастасія Валеріївна, Ліфиць Сергій Олександрович</t>
  </si>
  <si>
    <t xml:space="preserve">Шкірко Ілля Юзефович </t>
  </si>
  <si>
    <t>Харік Олена Юхимівна, Щербина Олексій Сергійович, Лисакевич Анастасія Валеріївна</t>
  </si>
  <si>
    <t>Ву Нам Лап Динь</t>
  </si>
  <si>
    <t>Кварацхелія Давид Вахтангович</t>
  </si>
  <si>
    <t>Єременко Юлія Вікторівна</t>
  </si>
  <si>
    <t>Барков Руслан Тимофійович</t>
  </si>
  <si>
    <t>Томенко Наталя Дмитрівна</t>
  </si>
  <si>
    <t>Козлова Світлана Сергіївна, Трубаєва Валентина Іванівна</t>
  </si>
  <si>
    <t>Хмелик Олег Володимирович</t>
  </si>
  <si>
    <t>Єременко Юлія Вікторівна, Щербина Олексій Сергійович</t>
  </si>
  <si>
    <t>Волошин Олександр Вадимович</t>
  </si>
  <si>
    <t>Коломойцева Олена Іванівна</t>
  </si>
  <si>
    <t>Бихуненко Катерина Сергіївна</t>
  </si>
  <si>
    <t>Кібальник Максим Євгенійович</t>
  </si>
  <si>
    <t>Ткаченко Марія Віталіївна</t>
  </si>
  <si>
    <t>Азуз Амір Ібрагім</t>
  </si>
  <si>
    <t>Лозівський навчально-виховний комплекс «ЗНЗ – ліцей» №4 Лозівської міської ради Харківської області</t>
  </si>
  <si>
    <t>Добня Світлана Олександрівна</t>
  </si>
  <si>
    <t>Носик Віталій Сергійович</t>
  </si>
  <si>
    <t>Зідьківська загальноосвітня І-ІІІ ступенів імені Г.І. Ковтуна Зміївської районної ради Харківської області</t>
  </si>
  <si>
    <t xml:space="preserve"> Дунаєва Людмила Іванівна</t>
  </si>
  <si>
    <t>Горкун Олександр Валерійович</t>
  </si>
  <si>
    <t>Харківська загальноосвітня школа І-ІІІ ступенів № 104 Харківської міської ради Харківської області</t>
  </si>
  <si>
    <t xml:space="preserve"> Бортнікова Ольга Миколаївна</t>
  </si>
  <si>
    <t>Фахрутдінов Едуард Русланович</t>
  </si>
  <si>
    <t>Харківська загальноосвітня школа І-ІІІ ступенів №140 Харківської міської ради Харківської області</t>
  </si>
  <si>
    <t>Собко Наталія Віталіївна</t>
  </si>
  <si>
    <t>Хорошко Ілля Олександрович</t>
  </si>
  <si>
    <t>Кучерявенко Крістіна Русланівна</t>
  </si>
  <si>
    <t>КЗ «Дергачівський ліцей №3» Дергачівської районної ради Харківської області</t>
  </si>
  <si>
    <t>Іванча Єва Олегівна</t>
  </si>
  <si>
    <t>Височанська загальноосвітня школа І-ІІІ ступенів № 2 Харківської районної ради Харківської області</t>
  </si>
  <si>
    <t>Манько Сергій Борисович</t>
  </si>
  <si>
    <t>Вощана Аліна Сергіївна</t>
  </si>
  <si>
    <t>КЗ “Опорна школа”Оскільський ліцей”Оскільської сільської ради Ізюмського району Харківської області”</t>
  </si>
  <si>
    <t>Кізюріна Ольга Володимирівна</t>
  </si>
  <si>
    <t>Дьоміна Олена Олексіївна</t>
  </si>
  <si>
    <t>Харківська загальноосвітня школа І-ІІІ ступенів №126 Харківської міської ради Харківської області</t>
  </si>
  <si>
    <t>Шнуркова Світлана Олексіївна</t>
  </si>
  <si>
    <t>Кручина Яна Миколаївна</t>
  </si>
  <si>
    <t>Павлова Ольга Іванівна</t>
  </si>
  <si>
    <t>Микита Павло Ярославович</t>
  </si>
  <si>
    <t>Сінченко Єлизавета Сергіївна</t>
  </si>
  <si>
    <t>Балаклійський ліцей Балаклійської районної державної адміністрації Харківської області</t>
  </si>
  <si>
    <t>Сусіденко Тетяна Федорівна</t>
  </si>
  <si>
    <t>Фургало Андрій Олегович</t>
  </si>
  <si>
    <t>Чупіс Галина Михайлівна</t>
  </si>
  <si>
    <t>Бондаренко Олександр Ігорович</t>
  </si>
  <si>
    <t>Жиденко Валентина Василівна</t>
  </si>
  <si>
    <t>Пашньова Анастасія Костянтинівна</t>
  </si>
  <si>
    <t>КЗ «Близнюківський ліцей Близнюківської районної ради Харківської області»</t>
  </si>
  <si>
    <t>Овчарова Ніна Олександрівна</t>
  </si>
  <si>
    <t>Домніч Кирил Андрійович</t>
  </si>
  <si>
    <t>Боровінська Аліса Ігорівна</t>
  </si>
  <si>
    <t>Черевань Тетяна Вікторівна</t>
  </si>
  <si>
    <t>Свид Єгор Арісович</t>
  </si>
  <si>
    <t>КЗ « Просянський ліцей Нововодолазької районної ради Харківської області»</t>
  </si>
  <si>
    <t>Передрій К.С</t>
  </si>
  <si>
    <t>Фам В'єт Хоанг</t>
  </si>
  <si>
    <t>Галіба Меліса Сергіївна</t>
  </si>
  <si>
    <t xml:space="preserve">Галайда Арсеній </t>
  </si>
  <si>
    <t>Голова журі</t>
  </si>
  <si>
    <t>Жолкевич Г.М.</t>
  </si>
  <si>
    <t>Голова оргкомітету</t>
  </si>
  <si>
    <t>Анощенко О.О.</t>
  </si>
  <si>
    <t xml:space="preserve">КЗ "Черкаськолозівський ліцей" Малоданилівської селищної ради </t>
  </si>
  <si>
    <t>КЗ «Богодухівська загальноосвітня і-ііі ступенів №2» Богодухівської районної ради Харківської області</t>
  </si>
  <si>
    <t>Харківський науковий ліцей-інтернат «Обдарованість» Харківської обласної ради</t>
  </si>
  <si>
    <t>Шкарлат Руслана Сергіївна</t>
  </si>
  <si>
    <t>Байрамова Ангеліна Рамізовна</t>
  </si>
  <si>
    <t>Дьяконова Таїсія Віталіївна</t>
  </si>
  <si>
    <t>Богацький Володимир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</si>
</sst>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a\-0"/>
    <numFmt numFmtId="165" formatCode="\k\-0"/>
    <numFmt numFmtId="166" formatCode="\b\-0"/>
    <numFmt numFmtId="167" formatCode="\l\-0"/>
    <numFmt numFmtId="168" formatCode="\х\-0"/>
    <numFmt numFmtId="169" formatCode="\c\-0"/>
    <numFmt numFmtId="170" formatCode="\m\-0"/>
    <numFmt numFmtId="171" formatCode="\р\-0"/>
    <numFmt numFmtId="172" formatCode="\ш\-0"/>
    <numFmt numFmtId="173" formatCode="\f\-0"/>
    <numFmt numFmtId="174" formatCode="\d\-0"/>
    <numFmt numFmtId="175" formatCode="\n\-0"/>
  </numFmts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</font>
    <font>
      <sz val="10"/>
      <color rgb="FF1815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/>
    <xf numFmtId="0" fontId="10" fillId="0" borderId="12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7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7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71" fontId="3" fillId="6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170" fontId="4" fillId="0" borderId="3" xfId="0" applyNumberFormat="1" applyFont="1" applyFill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textRotation="90" wrapText="1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7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5"/>
  <sheetViews>
    <sheetView tabSelected="1" view="pageLayout" topLeftCell="B1" zoomScaleNormal="100" workbookViewId="0">
      <selection activeCell="S10" sqref="S10"/>
    </sheetView>
  </sheetViews>
  <sheetFormatPr defaultRowHeight="18.75" x14ac:dyDescent="0.2"/>
  <cols>
    <col min="1" max="1" width="6.140625" style="2" hidden="1" customWidth="1"/>
    <col min="2" max="2" width="4.28515625" style="2" customWidth="1"/>
    <col min="3" max="6" width="3.140625" style="1" customWidth="1"/>
    <col min="7" max="7" width="3.28515625" style="1" customWidth="1"/>
    <col min="8" max="8" width="4.7109375" style="19" hidden="1" customWidth="1"/>
    <col min="9" max="12" width="3.28515625" style="1" customWidth="1"/>
    <col min="13" max="13" width="3.28515625" style="1" hidden="1" customWidth="1"/>
    <col min="14" max="14" width="4.28515625" style="1" customWidth="1"/>
    <col min="15" max="15" width="4.42578125" style="3" customWidth="1"/>
    <col min="16" max="16" width="4" style="22" customWidth="1"/>
    <col min="17" max="17" width="18.140625" style="16" customWidth="1"/>
    <col min="18" max="18" width="21" style="87" customWidth="1"/>
    <col min="19" max="19" width="59.5703125" style="16" customWidth="1"/>
    <col min="20" max="21" width="6.7109375" hidden="1" customWidth="1"/>
    <col min="22" max="22" width="35.7109375" hidden="1" customWidth="1"/>
  </cols>
  <sheetData>
    <row r="1" spans="1:22" s="5" customFormat="1" ht="24" customHeight="1" x14ac:dyDescent="0.2">
      <c r="A1" s="141" t="s">
        <v>0</v>
      </c>
      <c r="B1" s="12" t="s">
        <v>241</v>
      </c>
      <c r="C1" s="12">
        <v>1</v>
      </c>
      <c r="D1" s="12">
        <v>2</v>
      </c>
      <c r="E1" s="12">
        <v>3</v>
      </c>
      <c r="F1" s="12">
        <v>4</v>
      </c>
      <c r="G1" s="7" t="s">
        <v>1</v>
      </c>
      <c r="H1" s="18" t="s">
        <v>0</v>
      </c>
      <c r="I1" s="12">
        <v>1</v>
      </c>
      <c r="J1" s="12">
        <v>2</v>
      </c>
      <c r="K1" s="12">
        <v>3</v>
      </c>
      <c r="L1" s="12">
        <v>4</v>
      </c>
      <c r="M1" s="12"/>
      <c r="N1" s="7" t="s">
        <v>1</v>
      </c>
      <c r="O1" s="8" t="s">
        <v>3</v>
      </c>
      <c r="P1" s="6" t="s">
        <v>2</v>
      </c>
      <c r="Q1" s="9" t="s">
        <v>4</v>
      </c>
      <c r="R1" s="12" t="s">
        <v>5</v>
      </c>
      <c r="S1" s="17" t="s">
        <v>6</v>
      </c>
      <c r="T1" s="13" t="s">
        <v>7</v>
      </c>
      <c r="U1" s="13" t="s">
        <v>9</v>
      </c>
      <c r="V1" s="14" t="s">
        <v>8</v>
      </c>
    </row>
    <row r="2" spans="1:22" ht="24.75" customHeight="1" x14ac:dyDescent="0.2">
      <c r="A2" s="142">
        <v>57</v>
      </c>
      <c r="B2" s="143">
        <f t="shared" ref="B2:B33" si="0">SUM(B1,1)</f>
        <v>1</v>
      </c>
      <c r="C2" s="28">
        <v>7</v>
      </c>
      <c r="D2" s="28">
        <v>7</v>
      </c>
      <c r="E2" s="28">
        <v>7</v>
      </c>
      <c r="F2" s="28">
        <v>7</v>
      </c>
      <c r="G2" s="10">
        <f t="shared" ref="G2:G33" si="1">SUM(C2:F2)</f>
        <v>28</v>
      </c>
      <c r="H2" s="49">
        <v>22</v>
      </c>
      <c r="I2" s="28">
        <v>7</v>
      </c>
      <c r="J2" s="28">
        <v>7</v>
      </c>
      <c r="K2" s="28">
        <v>7</v>
      </c>
      <c r="L2" s="28">
        <v>7</v>
      </c>
      <c r="M2" s="28"/>
      <c r="N2" s="10">
        <f t="shared" ref="N2:N33" si="2">SUM(I2:L2)</f>
        <v>28</v>
      </c>
      <c r="O2" s="11">
        <f t="shared" ref="O2:O33" si="3">G2+N2</f>
        <v>56</v>
      </c>
      <c r="P2" s="23" t="s">
        <v>242</v>
      </c>
      <c r="Q2" s="31" t="s">
        <v>14</v>
      </c>
      <c r="R2" s="85" t="s">
        <v>45</v>
      </c>
      <c r="S2" s="34" t="s">
        <v>16</v>
      </c>
      <c r="T2" s="33">
        <v>7</v>
      </c>
      <c r="U2" s="43"/>
      <c r="V2" s="34" t="s">
        <v>17</v>
      </c>
    </row>
    <row r="3" spans="1:22" ht="24.75" customHeight="1" x14ac:dyDescent="0.2">
      <c r="A3" s="142">
        <v>77</v>
      </c>
      <c r="B3" s="143">
        <f t="shared" si="0"/>
        <v>2</v>
      </c>
      <c r="C3" s="28">
        <v>7</v>
      </c>
      <c r="D3" s="28">
        <v>7</v>
      </c>
      <c r="E3" s="28">
        <v>7</v>
      </c>
      <c r="F3" s="28">
        <v>7</v>
      </c>
      <c r="G3" s="10">
        <f t="shared" si="1"/>
        <v>28</v>
      </c>
      <c r="H3" s="49">
        <v>28</v>
      </c>
      <c r="I3" s="28">
        <v>7</v>
      </c>
      <c r="J3" s="28">
        <v>7</v>
      </c>
      <c r="K3" s="28">
        <v>7</v>
      </c>
      <c r="L3" s="28">
        <v>7</v>
      </c>
      <c r="M3" s="28"/>
      <c r="N3" s="10">
        <f t="shared" si="2"/>
        <v>28</v>
      </c>
      <c r="O3" s="11">
        <f t="shared" si="3"/>
        <v>56</v>
      </c>
      <c r="P3" s="23" t="s">
        <v>242</v>
      </c>
      <c r="Q3" s="31" t="s">
        <v>14</v>
      </c>
      <c r="R3" s="85" t="s">
        <v>186</v>
      </c>
      <c r="S3" s="34" t="s">
        <v>16</v>
      </c>
      <c r="T3" s="33">
        <v>7</v>
      </c>
      <c r="U3" s="43"/>
      <c r="V3" s="34" t="s">
        <v>17</v>
      </c>
    </row>
    <row r="4" spans="1:22" ht="24.75" customHeight="1" x14ac:dyDescent="0.2">
      <c r="A4" s="142">
        <v>56</v>
      </c>
      <c r="B4" s="143">
        <f t="shared" si="0"/>
        <v>3</v>
      </c>
      <c r="C4" s="28">
        <v>7</v>
      </c>
      <c r="D4" s="28">
        <v>7</v>
      </c>
      <c r="E4" s="28">
        <v>7</v>
      </c>
      <c r="F4" s="28">
        <v>7</v>
      </c>
      <c r="G4" s="10">
        <f t="shared" si="1"/>
        <v>28</v>
      </c>
      <c r="H4" s="49">
        <v>19</v>
      </c>
      <c r="I4" s="28">
        <v>7</v>
      </c>
      <c r="J4" s="28">
        <v>7</v>
      </c>
      <c r="K4" s="28">
        <v>7</v>
      </c>
      <c r="L4" s="28">
        <v>7</v>
      </c>
      <c r="M4" s="28"/>
      <c r="N4" s="10">
        <f t="shared" si="2"/>
        <v>28</v>
      </c>
      <c r="O4" s="11">
        <f t="shared" si="3"/>
        <v>56</v>
      </c>
      <c r="P4" s="23" t="s">
        <v>242</v>
      </c>
      <c r="Q4" s="31" t="s">
        <v>14</v>
      </c>
      <c r="R4" s="85" t="s">
        <v>194</v>
      </c>
      <c r="S4" s="34" t="s">
        <v>16</v>
      </c>
      <c r="T4" s="33">
        <v>7</v>
      </c>
      <c r="U4" s="43"/>
      <c r="V4" s="34" t="s">
        <v>17</v>
      </c>
    </row>
    <row r="5" spans="1:22" ht="24.75" customHeight="1" x14ac:dyDescent="0.2">
      <c r="A5" s="142">
        <v>75</v>
      </c>
      <c r="B5" s="143">
        <f t="shared" si="0"/>
        <v>4</v>
      </c>
      <c r="C5" s="28">
        <v>7</v>
      </c>
      <c r="D5" s="28">
        <v>7</v>
      </c>
      <c r="E5" s="28">
        <v>5</v>
      </c>
      <c r="F5" s="28">
        <v>7</v>
      </c>
      <c r="G5" s="10">
        <f t="shared" si="1"/>
        <v>26</v>
      </c>
      <c r="H5" s="49">
        <v>14</v>
      </c>
      <c r="I5" s="50">
        <v>7</v>
      </c>
      <c r="J5" s="50">
        <v>7</v>
      </c>
      <c r="K5" s="50">
        <v>7</v>
      </c>
      <c r="L5" s="50">
        <v>7</v>
      </c>
      <c r="M5" s="50"/>
      <c r="N5" s="10">
        <f t="shared" si="2"/>
        <v>28</v>
      </c>
      <c r="O5" s="11">
        <f t="shared" si="3"/>
        <v>54</v>
      </c>
      <c r="P5" s="23" t="s">
        <v>242</v>
      </c>
      <c r="Q5" s="31" t="s">
        <v>14</v>
      </c>
      <c r="R5" s="29" t="s">
        <v>195</v>
      </c>
      <c r="S5" s="34" t="s">
        <v>16</v>
      </c>
      <c r="T5" s="35">
        <v>7</v>
      </c>
      <c r="U5" s="41"/>
      <c r="V5" s="34" t="s">
        <v>196</v>
      </c>
    </row>
    <row r="6" spans="1:22" ht="24.75" customHeight="1" x14ac:dyDescent="0.2">
      <c r="A6" s="142">
        <v>5</v>
      </c>
      <c r="B6" s="143">
        <f t="shared" si="0"/>
        <v>5</v>
      </c>
      <c r="C6" s="28">
        <v>6</v>
      </c>
      <c r="D6" s="28">
        <v>4</v>
      </c>
      <c r="E6" s="28">
        <v>6</v>
      </c>
      <c r="F6" s="28">
        <v>7</v>
      </c>
      <c r="G6" s="10">
        <f t="shared" si="1"/>
        <v>23</v>
      </c>
      <c r="H6" s="49">
        <v>13</v>
      </c>
      <c r="I6" s="28">
        <v>7</v>
      </c>
      <c r="J6" s="28">
        <v>5</v>
      </c>
      <c r="K6" s="28">
        <v>7</v>
      </c>
      <c r="L6" s="28">
        <v>7</v>
      </c>
      <c r="M6" s="28"/>
      <c r="N6" s="10">
        <f t="shared" si="2"/>
        <v>26</v>
      </c>
      <c r="O6" s="11">
        <f t="shared" si="3"/>
        <v>49</v>
      </c>
      <c r="P6" s="23" t="s">
        <v>242</v>
      </c>
      <c r="Q6" s="31" t="s">
        <v>14</v>
      </c>
      <c r="R6" s="85" t="s">
        <v>96</v>
      </c>
      <c r="S6" s="34" t="s">
        <v>16</v>
      </c>
      <c r="T6" s="33">
        <v>6</v>
      </c>
      <c r="U6" s="43"/>
      <c r="V6" s="34" t="s">
        <v>19</v>
      </c>
    </row>
    <row r="7" spans="1:22" ht="24.75" customHeight="1" x14ac:dyDescent="0.2">
      <c r="A7" s="142">
        <v>26</v>
      </c>
      <c r="B7" s="143">
        <f t="shared" si="0"/>
        <v>6</v>
      </c>
      <c r="C7" s="28">
        <v>7</v>
      </c>
      <c r="D7" s="28">
        <v>4</v>
      </c>
      <c r="E7" s="48">
        <f>6+1</f>
        <v>7</v>
      </c>
      <c r="F7" s="28">
        <v>5</v>
      </c>
      <c r="G7" s="10">
        <f t="shared" si="1"/>
        <v>23</v>
      </c>
      <c r="H7" s="49">
        <v>38</v>
      </c>
      <c r="I7" s="28">
        <v>7</v>
      </c>
      <c r="J7" s="28">
        <v>5</v>
      </c>
      <c r="K7" s="28">
        <v>7</v>
      </c>
      <c r="L7" s="28">
        <v>7</v>
      </c>
      <c r="M7" s="28"/>
      <c r="N7" s="10">
        <f t="shared" si="2"/>
        <v>26</v>
      </c>
      <c r="O7" s="11">
        <f t="shared" si="3"/>
        <v>49</v>
      </c>
      <c r="P7" s="23" t="s">
        <v>242</v>
      </c>
      <c r="Q7" s="31" t="s">
        <v>24</v>
      </c>
      <c r="R7" s="29" t="s">
        <v>97</v>
      </c>
      <c r="S7" s="32" t="s">
        <v>69</v>
      </c>
      <c r="T7" s="33">
        <v>7</v>
      </c>
      <c r="U7" s="40"/>
      <c r="V7" s="32" t="s">
        <v>70</v>
      </c>
    </row>
    <row r="8" spans="1:22" ht="24.75" customHeight="1" x14ac:dyDescent="0.2">
      <c r="A8" s="142">
        <v>64</v>
      </c>
      <c r="B8" s="143">
        <f t="shared" si="0"/>
        <v>7</v>
      </c>
      <c r="C8" s="28">
        <v>7</v>
      </c>
      <c r="D8" s="28">
        <v>7</v>
      </c>
      <c r="E8" s="28">
        <v>0</v>
      </c>
      <c r="F8" s="28">
        <v>7</v>
      </c>
      <c r="G8" s="10">
        <f t="shared" si="1"/>
        <v>21</v>
      </c>
      <c r="H8" s="49">
        <v>18</v>
      </c>
      <c r="I8" s="28">
        <v>7</v>
      </c>
      <c r="J8" s="28">
        <v>7</v>
      </c>
      <c r="K8" s="28">
        <v>7</v>
      </c>
      <c r="L8" s="28">
        <v>6</v>
      </c>
      <c r="M8" s="28"/>
      <c r="N8" s="10">
        <f t="shared" si="2"/>
        <v>27</v>
      </c>
      <c r="O8" s="11">
        <f t="shared" si="3"/>
        <v>48</v>
      </c>
      <c r="P8" s="23" t="s">
        <v>242</v>
      </c>
      <c r="Q8" s="31" t="s">
        <v>14</v>
      </c>
      <c r="R8" s="85" t="s">
        <v>21</v>
      </c>
      <c r="S8" s="34" t="s">
        <v>16</v>
      </c>
      <c r="T8" s="33">
        <v>7</v>
      </c>
      <c r="U8" s="43"/>
      <c r="V8" s="34" t="s">
        <v>17</v>
      </c>
    </row>
    <row r="9" spans="1:22" ht="24.75" customHeight="1" x14ac:dyDescent="0.2">
      <c r="A9" s="142">
        <v>4</v>
      </c>
      <c r="B9" s="143">
        <f t="shared" si="0"/>
        <v>8</v>
      </c>
      <c r="C9" s="28">
        <v>7</v>
      </c>
      <c r="D9" s="28">
        <v>7</v>
      </c>
      <c r="E9" s="28">
        <v>7</v>
      </c>
      <c r="F9" s="28">
        <v>0</v>
      </c>
      <c r="G9" s="10">
        <f t="shared" si="1"/>
        <v>21</v>
      </c>
      <c r="H9" s="49">
        <v>16</v>
      </c>
      <c r="I9" s="28">
        <v>7</v>
      </c>
      <c r="J9" s="28">
        <v>7</v>
      </c>
      <c r="K9" s="28">
        <v>7</v>
      </c>
      <c r="L9" s="28">
        <v>4</v>
      </c>
      <c r="M9" s="28"/>
      <c r="N9" s="10">
        <f t="shared" si="2"/>
        <v>25</v>
      </c>
      <c r="O9" s="11">
        <f t="shared" si="3"/>
        <v>46</v>
      </c>
      <c r="P9" s="23" t="s">
        <v>243</v>
      </c>
      <c r="Q9" s="31" t="s">
        <v>14</v>
      </c>
      <c r="R9" s="29" t="s">
        <v>208</v>
      </c>
      <c r="S9" s="34" t="s">
        <v>16</v>
      </c>
      <c r="T9" s="35">
        <v>7</v>
      </c>
      <c r="U9" s="41"/>
      <c r="V9" s="34" t="s">
        <v>23</v>
      </c>
    </row>
    <row r="10" spans="1:22" ht="24.75" customHeight="1" x14ac:dyDescent="0.2">
      <c r="A10" s="142">
        <v>59</v>
      </c>
      <c r="B10" s="143">
        <f t="shared" si="0"/>
        <v>9</v>
      </c>
      <c r="C10" s="28">
        <v>7</v>
      </c>
      <c r="D10" s="28">
        <v>7</v>
      </c>
      <c r="E10" s="28">
        <v>1</v>
      </c>
      <c r="F10" s="28">
        <v>7</v>
      </c>
      <c r="G10" s="10">
        <f t="shared" si="1"/>
        <v>22</v>
      </c>
      <c r="H10" s="49">
        <v>23</v>
      </c>
      <c r="I10" s="28">
        <v>7</v>
      </c>
      <c r="J10" s="28">
        <v>7</v>
      </c>
      <c r="K10" s="28">
        <v>7</v>
      </c>
      <c r="L10" s="28">
        <v>1</v>
      </c>
      <c r="M10" s="28"/>
      <c r="N10" s="10">
        <f t="shared" si="2"/>
        <v>22</v>
      </c>
      <c r="O10" s="11">
        <f t="shared" si="3"/>
        <v>44</v>
      </c>
      <c r="P10" s="23" t="s">
        <v>243</v>
      </c>
      <c r="Q10" s="31" t="s">
        <v>14</v>
      </c>
      <c r="R10" s="85" t="s">
        <v>67</v>
      </c>
      <c r="S10" s="34" t="s">
        <v>16</v>
      </c>
      <c r="T10" s="33">
        <v>7</v>
      </c>
      <c r="U10" s="43"/>
      <c r="V10" s="34" t="s">
        <v>17</v>
      </c>
    </row>
    <row r="11" spans="1:22" ht="24.75" customHeight="1" x14ac:dyDescent="0.2">
      <c r="A11" s="142">
        <v>39</v>
      </c>
      <c r="B11" s="143">
        <f t="shared" si="0"/>
        <v>10</v>
      </c>
      <c r="C11" s="28">
        <v>7</v>
      </c>
      <c r="D11" s="28">
        <v>7</v>
      </c>
      <c r="E11" s="28">
        <v>6</v>
      </c>
      <c r="F11" s="28">
        <v>7</v>
      </c>
      <c r="G11" s="10">
        <f t="shared" si="1"/>
        <v>27</v>
      </c>
      <c r="H11" s="49">
        <v>27</v>
      </c>
      <c r="I11" s="28">
        <v>7</v>
      </c>
      <c r="J11" s="28">
        <v>3</v>
      </c>
      <c r="K11" s="28">
        <v>4</v>
      </c>
      <c r="L11" s="28">
        <v>0</v>
      </c>
      <c r="M11" s="28"/>
      <c r="N11" s="10">
        <f t="shared" si="2"/>
        <v>14</v>
      </c>
      <c r="O11" s="11">
        <f t="shared" si="3"/>
        <v>41</v>
      </c>
      <c r="P11" s="23" t="s">
        <v>243</v>
      </c>
      <c r="Q11" s="31" t="s">
        <v>24</v>
      </c>
      <c r="R11" s="29" t="s">
        <v>164</v>
      </c>
      <c r="S11" s="32" t="s">
        <v>26</v>
      </c>
      <c r="T11" s="33">
        <v>7</v>
      </c>
      <c r="U11" s="40"/>
      <c r="V11" s="32" t="s">
        <v>165</v>
      </c>
    </row>
    <row r="12" spans="1:22" ht="24.75" customHeight="1" x14ac:dyDescent="0.2">
      <c r="A12" s="142">
        <v>67</v>
      </c>
      <c r="B12" s="143">
        <f t="shared" si="0"/>
        <v>11</v>
      </c>
      <c r="C12" s="28">
        <v>7</v>
      </c>
      <c r="D12" s="28">
        <v>7</v>
      </c>
      <c r="E12" s="28">
        <v>2</v>
      </c>
      <c r="F12" s="28">
        <v>6</v>
      </c>
      <c r="G12" s="10">
        <f t="shared" si="1"/>
        <v>22</v>
      </c>
      <c r="H12" s="49">
        <v>10</v>
      </c>
      <c r="I12" s="28">
        <v>1</v>
      </c>
      <c r="J12" s="28">
        <v>7</v>
      </c>
      <c r="K12" s="28">
        <v>5</v>
      </c>
      <c r="L12" s="28">
        <v>5</v>
      </c>
      <c r="M12" s="28"/>
      <c r="N12" s="10">
        <f t="shared" si="2"/>
        <v>18</v>
      </c>
      <c r="O12" s="11">
        <f t="shared" si="3"/>
        <v>40</v>
      </c>
      <c r="P12" s="23" t="s">
        <v>243</v>
      </c>
      <c r="Q12" s="31" t="s">
        <v>14</v>
      </c>
      <c r="R12" s="29" t="s">
        <v>22</v>
      </c>
      <c r="S12" s="34" t="s">
        <v>16</v>
      </c>
      <c r="T12" s="35">
        <v>7</v>
      </c>
      <c r="U12" s="41"/>
      <c r="V12" s="34" t="s">
        <v>23</v>
      </c>
    </row>
    <row r="13" spans="1:22" ht="24.75" customHeight="1" x14ac:dyDescent="0.2">
      <c r="A13" s="142">
        <v>60</v>
      </c>
      <c r="B13" s="143">
        <f t="shared" si="0"/>
        <v>12</v>
      </c>
      <c r="C13" s="28">
        <v>3</v>
      </c>
      <c r="D13" s="28">
        <v>7</v>
      </c>
      <c r="E13" s="28">
        <v>2</v>
      </c>
      <c r="F13" s="28">
        <v>7</v>
      </c>
      <c r="G13" s="10">
        <f t="shared" si="1"/>
        <v>19</v>
      </c>
      <c r="H13" s="49">
        <v>21</v>
      </c>
      <c r="I13" s="28">
        <v>7</v>
      </c>
      <c r="J13" s="28">
        <v>7</v>
      </c>
      <c r="K13" s="28">
        <v>0</v>
      </c>
      <c r="L13" s="28">
        <v>6</v>
      </c>
      <c r="M13" s="28"/>
      <c r="N13" s="10">
        <f t="shared" si="2"/>
        <v>20</v>
      </c>
      <c r="O13" s="11">
        <f t="shared" si="3"/>
        <v>39</v>
      </c>
      <c r="P13" s="23" t="s">
        <v>243</v>
      </c>
      <c r="Q13" s="31" t="s">
        <v>14</v>
      </c>
      <c r="R13" s="85" t="s">
        <v>203</v>
      </c>
      <c r="S13" s="34" t="s">
        <v>16</v>
      </c>
      <c r="T13" s="33">
        <v>7</v>
      </c>
      <c r="U13" s="43"/>
      <c r="V13" s="34" t="s">
        <v>204</v>
      </c>
    </row>
    <row r="14" spans="1:22" ht="24.75" customHeight="1" x14ac:dyDescent="0.2">
      <c r="A14" s="142">
        <v>76</v>
      </c>
      <c r="B14" s="143">
        <f t="shared" si="0"/>
        <v>13</v>
      </c>
      <c r="C14" s="28">
        <v>7</v>
      </c>
      <c r="D14" s="28">
        <v>7</v>
      </c>
      <c r="E14" s="28">
        <v>2</v>
      </c>
      <c r="F14" s="28">
        <v>0</v>
      </c>
      <c r="G14" s="10">
        <f t="shared" si="1"/>
        <v>16</v>
      </c>
      <c r="H14" s="49">
        <v>15</v>
      </c>
      <c r="I14" s="28">
        <v>7</v>
      </c>
      <c r="J14" s="28">
        <v>7</v>
      </c>
      <c r="K14" s="28">
        <v>7</v>
      </c>
      <c r="L14" s="28">
        <v>2</v>
      </c>
      <c r="M14" s="28"/>
      <c r="N14" s="10">
        <f t="shared" si="2"/>
        <v>23</v>
      </c>
      <c r="O14" s="11">
        <f t="shared" si="3"/>
        <v>39</v>
      </c>
      <c r="P14" s="23" t="s">
        <v>243</v>
      </c>
      <c r="Q14" s="31" t="s">
        <v>14</v>
      </c>
      <c r="R14" s="29" t="s">
        <v>209</v>
      </c>
      <c r="S14" s="34" t="s">
        <v>16</v>
      </c>
      <c r="T14" s="35">
        <v>7</v>
      </c>
      <c r="U14" s="41"/>
      <c r="V14" s="34" t="s">
        <v>58</v>
      </c>
    </row>
    <row r="15" spans="1:22" ht="24.75" customHeight="1" x14ac:dyDescent="0.2">
      <c r="A15" s="142">
        <v>62</v>
      </c>
      <c r="B15" s="143">
        <f t="shared" si="0"/>
        <v>14</v>
      </c>
      <c r="C15" s="28">
        <v>7</v>
      </c>
      <c r="D15" s="28">
        <v>7</v>
      </c>
      <c r="E15" s="28">
        <v>0</v>
      </c>
      <c r="F15" s="48">
        <f>0+3</f>
        <v>3</v>
      </c>
      <c r="G15" s="10">
        <f t="shared" si="1"/>
        <v>17</v>
      </c>
      <c r="H15" s="49">
        <v>7</v>
      </c>
      <c r="I15" s="28">
        <v>7</v>
      </c>
      <c r="J15" s="28">
        <v>7</v>
      </c>
      <c r="K15" s="28">
        <v>7</v>
      </c>
      <c r="L15" s="28">
        <v>0</v>
      </c>
      <c r="M15" s="28"/>
      <c r="N15" s="10">
        <f t="shared" si="2"/>
        <v>21</v>
      </c>
      <c r="O15" s="11">
        <f t="shared" si="3"/>
        <v>38</v>
      </c>
      <c r="P15" s="23" t="s">
        <v>243</v>
      </c>
      <c r="Q15" s="31" t="s">
        <v>14</v>
      </c>
      <c r="R15" s="29" t="s">
        <v>122</v>
      </c>
      <c r="S15" s="34" t="s">
        <v>16</v>
      </c>
      <c r="T15" s="35">
        <v>7</v>
      </c>
      <c r="U15" s="41"/>
      <c r="V15" s="34" t="s">
        <v>48</v>
      </c>
    </row>
    <row r="16" spans="1:22" ht="24.75" customHeight="1" x14ac:dyDescent="0.2">
      <c r="A16" s="142">
        <v>61</v>
      </c>
      <c r="B16" s="143">
        <f t="shared" si="0"/>
        <v>15</v>
      </c>
      <c r="C16" s="28">
        <v>7</v>
      </c>
      <c r="D16" s="28">
        <v>0</v>
      </c>
      <c r="E16" s="48">
        <f>6+1</f>
        <v>7</v>
      </c>
      <c r="F16" s="28">
        <v>0</v>
      </c>
      <c r="G16" s="10">
        <f t="shared" si="1"/>
        <v>14</v>
      </c>
      <c r="H16" s="49">
        <v>4</v>
      </c>
      <c r="I16" s="28">
        <v>7</v>
      </c>
      <c r="J16" s="28">
        <v>7</v>
      </c>
      <c r="K16" s="28">
        <v>7</v>
      </c>
      <c r="L16" s="28">
        <v>3</v>
      </c>
      <c r="M16" s="28"/>
      <c r="N16" s="10">
        <f t="shared" si="2"/>
        <v>24</v>
      </c>
      <c r="O16" s="11">
        <f t="shared" si="3"/>
        <v>38</v>
      </c>
      <c r="P16" s="23" t="s">
        <v>243</v>
      </c>
      <c r="Q16" s="31" t="s">
        <v>14</v>
      </c>
      <c r="R16" s="85" t="s">
        <v>174</v>
      </c>
      <c r="S16" s="34" t="s">
        <v>16</v>
      </c>
      <c r="T16" s="33">
        <v>7</v>
      </c>
      <c r="U16" s="43"/>
      <c r="V16" s="34" t="s">
        <v>17</v>
      </c>
    </row>
    <row r="17" spans="1:22" ht="24.75" customHeight="1" x14ac:dyDescent="0.2">
      <c r="A17" s="142">
        <v>66</v>
      </c>
      <c r="B17" s="143">
        <f t="shared" si="0"/>
        <v>16</v>
      </c>
      <c r="C17" s="28">
        <v>7</v>
      </c>
      <c r="D17" s="28">
        <v>7</v>
      </c>
      <c r="E17" s="28">
        <v>0</v>
      </c>
      <c r="F17" s="28">
        <v>3</v>
      </c>
      <c r="G17" s="10">
        <f t="shared" si="1"/>
        <v>17</v>
      </c>
      <c r="H17" s="49">
        <v>5</v>
      </c>
      <c r="I17" s="28">
        <v>7</v>
      </c>
      <c r="J17" s="28">
        <v>7</v>
      </c>
      <c r="K17" s="28">
        <v>7</v>
      </c>
      <c r="L17" s="28">
        <v>0</v>
      </c>
      <c r="M17" s="28"/>
      <c r="N17" s="10">
        <f t="shared" si="2"/>
        <v>21</v>
      </c>
      <c r="O17" s="11">
        <f t="shared" si="3"/>
        <v>38</v>
      </c>
      <c r="P17" s="23" t="s">
        <v>243</v>
      </c>
      <c r="Q17" s="31" t="s">
        <v>14</v>
      </c>
      <c r="R17" s="29" t="s">
        <v>672</v>
      </c>
      <c r="S17" s="34" t="s">
        <v>16</v>
      </c>
      <c r="T17" s="35">
        <v>7</v>
      </c>
      <c r="U17" s="41"/>
      <c r="V17" s="34" t="s">
        <v>58</v>
      </c>
    </row>
    <row r="18" spans="1:22" ht="24.75" customHeight="1" x14ac:dyDescent="0.2">
      <c r="A18" s="142">
        <v>58</v>
      </c>
      <c r="B18" s="143">
        <f t="shared" si="0"/>
        <v>17</v>
      </c>
      <c r="C18" s="28">
        <v>7</v>
      </c>
      <c r="D18" s="28">
        <v>7</v>
      </c>
      <c r="E18" s="28">
        <v>2</v>
      </c>
      <c r="F18" s="28">
        <v>0</v>
      </c>
      <c r="G18" s="10">
        <f t="shared" si="1"/>
        <v>16</v>
      </c>
      <c r="H18" s="49">
        <v>8</v>
      </c>
      <c r="I18" s="28">
        <v>7</v>
      </c>
      <c r="J18" s="28">
        <v>7</v>
      </c>
      <c r="K18" s="28">
        <v>7</v>
      </c>
      <c r="L18" s="28">
        <v>1</v>
      </c>
      <c r="M18" s="28"/>
      <c r="N18" s="10">
        <f t="shared" si="2"/>
        <v>22</v>
      </c>
      <c r="O18" s="11">
        <f t="shared" si="3"/>
        <v>38</v>
      </c>
      <c r="P18" s="23" t="s">
        <v>243</v>
      </c>
      <c r="Q18" s="31" t="s">
        <v>14</v>
      </c>
      <c r="R18" s="29" t="s">
        <v>218</v>
      </c>
      <c r="S18" s="34" t="s">
        <v>16</v>
      </c>
      <c r="T18" s="35">
        <v>7</v>
      </c>
      <c r="U18" s="41"/>
      <c r="V18" s="34" t="s">
        <v>23</v>
      </c>
    </row>
    <row r="19" spans="1:22" ht="24.75" customHeight="1" x14ac:dyDescent="0.2">
      <c r="A19" s="142">
        <v>63</v>
      </c>
      <c r="B19" s="143">
        <f t="shared" si="0"/>
        <v>18</v>
      </c>
      <c r="C19" s="28">
        <v>7</v>
      </c>
      <c r="D19" s="28">
        <v>7</v>
      </c>
      <c r="E19" s="28">
        <v>7</v>
      </c>
      <c r="F19" s="28">
        <v>0</v>
      </c>
      <c r="G19" s="10">
        <f t="shared" si="1"/>
        <v>21</v>
      </c>
      <c r="H19" s="49">
        <v>25</v>
      </c>
      <c r="I19" s="28">
        <v>7</v>
      </c>
      <c r="J19" s="28">
        <v>6</v>
      </c>
      <c r="K19" s="28">
        <v>3</v>
      </c>
      <c r="L19" s="28">
        <v>0</v>
      </c>
      <c r="M19" s="28"/>
      <c r="N19" s="10">
        <f t="shared" si="2"/>
        <v>16</v>
      </c>
      <c r="O19" s="11">
        <f t="shared" si="3"/>
        <v>37</v>
      </c>
      <c r="P19" s="23" t="s">
        <v>243</v>
      </c>
      <c r="Q19" s="31" t="s">
        <v>14</v>
      </c>
      <c r="R19" s="85" t="s">
        <v>86</v>
      </c>
      <c r="S19" s="34" t="s">
        <v>16</v>
      </c>
      <c r="T19" s="33">
        <v>7</v>
      </c>
      <c r="U19" s="43"/>
      <c r="V19" s="34" t="s">
        <v>17</v>
      </c>
    </row>
    <row r="20" spans="1:22" ht="24.75" customHeight="1" x14ac:dyDescent="0.2">
      <c r="A20" s="142">
        <v>10</v>
      </c>
      <c r="B20" s="143">
        <f t="shared" si="0"/>
        <v>19</v>
      </c>
      <c r="C20" s="28">
        <v>7</v>
      </c>
      <c r="D20" s="28">
        <v>6</v>
      </c>
      <c r="E20" s="28">
        <v>1</v>
      </c>
      <c r="F20" s="28">
        <v>0</v>
      </c>
      <c r="G20" s="10">
        <f t="shared" si="1"/>
        <v>14</v>
      </c>
      <c r="H20" s="49">
        <v>33</v>
      </c>
      <c r="I20" s="28">
        <v>7</v>
      </c>
      <c r="J20" s="28">
        <v>7</v>
      </c>
      <c r="K20" s="28">
        <v>7</v>
      </c>
      <c r="L20" s="28">
        <v>0</v>
      </c>
      <c r="M20" s="28"/>
      <c r="N20" s="10">
        <f t="shared" si="2"/>
        <v>21</v>
      </c>
      <c r="O20" s="11">
        <f t="shared" si="3"/>
        <v>35</v>
      </c>
      <c r="P20" s="23" t="s">
        <v>243</v>
      </c>
      <c r="Q20" s="31" t="s">
        <v>24</v>
      </c>
      <c r="R20" s="29" t="s">
        <v>68</v>
      </c>
      <c r="S20" s="32" t="s">
        <v>69</v>
      </c>
      <c r="T20" s="33">
        <v>7</v>
      </c>
      <c r="U20" s="40"/>
      <c r="V20" s="32" t="s">
        <v>70</v>
      </c>
    </row>
    <row r="21" spans="1:22" ht="24.75" customHeight="1" x14ac:dyDescent="0.2">
      <c r="A21" s="142">
        <v>2</v>
      </c>
      <c r="B21" s="143">
        <f t="shared" si="0"/>
        <v>20</v>
      </c>
      <c r="C21" s="28">
        <v>7</v>
      </c>
      <c r="D21" s="28">
        <v>7</v>
      </c>
      <c r="E21" s="28">
        <v>6</v>
      </c>
      <c r="F21" s="28">
        <v>0</v>
      </c>
      <c r="G21" s="10">
        <f t="shared" si="1"/>
        <v>20</v>
      </c>
      <c r="H21" s="49">
        <v>1</v>
      </c>
      <c r="I21" s="28">
        <v>7</v>
      </c>
      <c r="J21" s="28">
        <v>6</v>
      </c>
      <c r="K21" s="28">
        <v>0</v>
      </c>
      <c r="L21" s="28">
        <v>1</v>
      </c>
      <c r="M21" s="28"/>
      <c r="N21" s="10">
        <f t="shared" si="2"/>
        <v>14</v>
      </c>
      <c r="O21" s="11">
        <f t="shared" si="3"/>
        <v>34</v>
      </c>
      <c r="P21" s="23" t="s">
        <v>243</v>
      </c>
      <c r="Q21" s="31" t="s">
        <v>14</v>
      </c>
      <c r="R21" s="29" t="s">
        <v>87</v>
      </c>
      <c r="S21" s="34" t="s">
        <v>16</v>
      </c>
      <c r="T21" s="35">
        <v>6</v>
      </c>
      <c r="U21" s="41"/>
      <c r="V21" s="34" t="s">
        <v>19</v>
      </c>
    </row>
    <row r="22" spans="1:22" ht="24.75" customHeight="1" x14ac:dyDescent="0.2">
      <c r="A22" s="142">
        <v>14</v>
      </c>
      <c r="B22" s="143">
        <f t="shared" si="0"/>
        <v>21</v>
      </c>
      <c r="C22" s="28">
        <v>7</v>
      </c>
      <c r="D22" s="28">
        <v>4</v>
      </c>
      <c r="E22" s="28">
        <v>0</v>
      </c>
      <c r="F22" s="28">
        <v>7</v>
      </c>
      <c r="G22" s="10">
        <f t="shared" si="1"/>
        <v>18</v>
      </c>
      <c r="H22" s="49">
        <v>26</v>
      </c>
      <c r="I22" s="28">
        <v>7</v>
      </c>
      <c r="J22" s="28">
        <v>0</v>
      </c>
      <c r="K22" s="28">
        <v>5</v>
      </c>
      <c r="L22" s="28">
        <v>3</v>
      </c>
      <c r="M22" s="28"/>
      <c r="N22" s="10">
        <f t="shared" si="2"/>
        <v>15</v>
      </c>
      <c r="O22" s="11">
        <f t="shared" si="3"/>
        <v>33</v>
      </c>
      <c r="P22" s="23" t="s">
        <v>243</v>
      </c>
      <c r="Q22" s="31" t="s">
        <v>24</v>
      </c>
      <c r="R22" s="29" t="s">
        <v>92</v>
      </c>
      <c r="S22" s="32" t="s">
        <v>26</v>
      </c>
      <c r="T22" s="33">
        <v>7</v>
      </c>
      <c r="U22" s="40"/>
      <c r="V22" s="32" t="s">
        <v>93</v>
      </c>
    </row>
    <row r="23" spans="1:22" ht="24.75" customHeight="1" x14ac:dyDescent="0.2">
      <c r="A23" s="142">
        <v>74</v>
      </c>
      <c r="B23" s="143">
        <f t="shared" si="0"/>
        <v>22</v>
      </c>
      <c r="C23" s="28">
        <v>7</v>
      </c>
      <c r="D23" s="28">
        <v>7</v>
      </c>
      <c r="E23" s="28">
        <v>0</v>
      </c>
      <c r="F23" s="28">
        <v>4</v>
      </c>
      <c r="G23" s="10">
        <f t="shared" si="1"/>
        <v>18</v>
      </c>
      <c r="H23" s="49">
        <v>20</v>
      </c>
      <c r="I23" s="28">
        <v>7</v>
      </c>
      <c r="J23" s="28">
        <v>7</v>
      </c>
      <c r="K23" s="28">
        <v>0</v>
      </c>
      <c r="L23" s="28">
        <v>0</v>
      </c>
      <c r="M23" s="28"/>
      <c r="N23" s="10">
        <f t="shared" si="2"/>
        <v>14</v>
      </c>
      <c r="O23" s="11">
        <f t="shared" si="3"/>
        <v>32</v>
      </c>
      <c r="P23" s="23" t="s">
        <v>243</v>
      </c>
      <c r="Q23" s="31" t="s">
        <v>14</v>
      </c>
      <c r="R23" s="85" t="s">
        <v>15</v>
      </c>
      <c r="S23" s="34" t="s">
        <v>16</v>
      </c>
      <c r="T23" s="33">
        <v>7</v>
      </c>
      <c r="U23" s="43"/>
      <c r="V23" s="34" t="s">
        <v>17</v>
      </c>
    </row>
    <row r="24" spans="1:22" ht="24.75" customHeight="1" x14ac:dyDescent="0.2">
      <c r="A24" s="142">
        <v>65</v>
      </c>
      <c r="B24" s="143">
        <f t="shared" si="0"/>
        <v>23</v>
      </c>
      <c r="C24" s="28">
        <v>7</v>
      </c>
      <c r="D24" s="28">
        <v>7</v>
      </c>
      <c r="E24" s="28">
        <v>0</v>
      </c>
      <c r="F24" s="28">
        <v>7</v>
      </c>
      <c r="G24" s="10">
        <f t="shared" si="1"/>
        <v>21</v>
      </c>
      <c r="H24" s="49">
        <v>2</v>
      </c>
      <c r="I24" s="28">
        <v>0</v>
      </c>
      <c r="J24" s="28">
        <v>7</v>
      </c>
      <c r="K24" s="28">
        <v>1</v>
      </c>
      <c r="L24" s="28">
        <v>1</v>
      </c>
      <c r="M24" s="28"/>
      <c r="N24" s="10">
        <f t="shared" si="2"/>
        <v>9</v>
      </c>
      <c r="O24" s="11">
        <f t="shared" si="3"/>
        <v>30</v>
      </c>
      <c r="P24" s="23" t="s">
        <v>244</v>
      </c>
      <c r="Q24" s="31" t="s">
        <v>14</v>
      </c>
      <c r="R24" s="29" t="s">
        <v>47</v>
      </c>
      <c r="S24" s="34" t="s">
        <v>16</v>
      </c>
      <c r="T24" s="35">
        <v>7</v>
      </c>
      <c r="U24" s="41"/>
      <c r="V24" s="34" t="s">
        <v>48</v>
      </c>
    </row>
    <row r="25" spans="1:22" ht="24.75" customHeight="1" x14ac:dyDescent="0.2">
      <c r="A25" s="142">
        <v>13</v>
      </c>
      <c r="B25" s="143">
        <f t="shared" si="0"/>
        <v>24</v>
      </c>
      <c r="C25" s="28">
        <v>7</v>
      </c>
      <c r="D25" s="28">
        <v>7</v>
      </c>
      <c r="E25" s="28">
        <v>1</v>
      </c>
      <c r="F25" s="28">
        <v>0</v>
      </c>
      <c r="G25" s="10">
        <f t="shared" si="1"/>
        <v>15</v>
      </c>
      <c r="H25" s="49">
        <v>36</v>
      </c>
      <c r="I25" s="28">
        <v>7</v>
      </c>
      <c r="J25" s="28">
        <v>0</v>
      </c>
      <c r="K25" s="28">
        <v>7</v>
      </c>
      <c r="L25" s="28">
        <v>0</v>
      </c>
      <c r="M25" s="28"/>
      <c r="N25" s="10">
        <f t="shared" si="2"/>
        <v>14</v>
      </c>
      <c r="O25" s="11">
        <f t="shared" si="3"/>
        <v>29</v>
      </c>
      <c r="P25" s="23" t="s">
        <v>244</v>
      </c>
      <c r="Q25" s="31" t="s">
        <v>24</v>
      </c>
      <c r="R25" s="29" t="s">
        <v>25</v>
      </c>
      <c r="S25" s="32" t="s">
        <v>26</v>
      </c>
      <c r="T25" s="33">
        <v>7</v>
      </c>
      <c r="U25" s="40"/>
      <c r="V25" s="32" t="s">
        <v>27</v>
      </c>
    </row>
    <row r="26" spans="1:22" ht="24.75" customHeight="1" x14ac:dyDescent="0.2">
      <c r="A26" s="142">
        <v>68</v>
      </c>
      <c r="B26" s="143">
        <f t="shared" si="0"/>
        <v>25</v>
      </c>
      <c r="C26" s="28">
        <v>7</v>
      </c>
      <c r="D26" s="28">
        <v>7</v>
      </c>
      <c r="E26" s="28">
        <v>0</v>
      </c>
      <c r="F26" s="28">
        <v>0</v>
      </c>
      <c r="G26" s="10">
        <f t="shared" si="1"/>
        <v>14</v>
      </c>
      <c r="H26" s="49">
        <v>29</v>
      </c>
      <c r="I26" s="28">
        <v>7</v>
      </c>
      <c r="J26" s="28">
        <v>7</v>
      </c>
      <c r="K26" s="28">
        <v>0</v>
      </c>
      <c r="L26" s="28">
        <v>0</v>
      </c>
      <c r="M26" s="28"/>
      <c r="N26" s="10">
        <f t="shared" si="2"/>
        <v>14</v>
      </c>
      <c r="O26" s="11">
        <f t="shared" si="3"/>
        <v>28</v>
      </c>
      <c r="P26" s="23" t="s">
        <v>244</v>
      </c>
      <c r="Q26" s="31" t="s">
        <v>53</v>
      </c>
      <c r="R26" s="29" t="s">
        <v>143</v>
      </c>
      <c r="S26" s="32" t="s">
        <v>55</v>
      </c>
      <c r="T26" s="33">
        <v>7</v>
      </c>
      <c r="U26" s="40"/>
      <c r="V26" s="32" t="s">
        <v>56</v>
      </c>
    </row>
    <row r="27" spans="1:22" ht="24.75" customHeight="1" x14ac:dyDescent="0.2">
      <c r="A27" s="142">
        <v>69</v>
      </c>
      <c r="B27" s="143">
        <f t="shared" si="0"/>
        <v>26</v>
      </c>
      <c r="C27" s="28">
        <v>7</v>
      </c>
      <c r="D27" s="28">
        <v>7</v>
      </c>
      <c r="E27" s="28">
        <v>0</v>
      </c>
      <c r="F27" s="28">
        <v>0</v>
      </c>
      <c r="G27" s="10">
        <f t="shared" si="1"/>
        <v>14</v>
      </c>
      <c r="H27" s="49">
        <v>32</v>
      </c>
      <c r="I27" s="28">
        <v>7</v>
      </c>
      <c r="J27" s="28">
        <v>6</v>
      </c>
      <c r="K27" s="28">
        <v>1</v>
      </c>
      <c r="L27" s="28">
        <v>0</v>
      </c>
      <c r="M27" s="28"/>
      <c r="N27" s="10">
        <f t="shared" si="2"/>
        <v>14</v>
      </c>
      <c r="O27" s="11">
        <f t="shared" si="3"/>
        <v>28</v>
      </c>
      <c r="P27" s="23" t="s">
        <v>244</v>
      </c>
      <c r="Q27" s="31" t="s">
        <v>179</v>
      </c>
      <c r="R27" s="29" t="s">
        <v>183</v>
      </c>
      <c r="S27" s="32" t="s">
        <v>184</v>
      </c>
      <c r="T27" s="33">
        <v>7</v>
      </c>
      <c r="U27" s="39"/>
      <c r="V27" s="32" t="s">
        <v>185</v>
      </c>
    </row>
    <row r="28" spans="1:22" ht="24.75" customHeight="1" x14ac:dyDescent="0.2">
      <c r="A28" s="142">
        <v>82</v>
      </c>
      <c r="B28" s="143">
        <f t="shared" si="0"/>
        <v>27</v>
      </c>
      <c r="C28" s="28">
        <v>7</v>
      </c>
      <c r="D28" s="28">
        <v>7</v>
      </c>
      <c r="E28" s="28">
        <v>3</v>
      </c>
      <c r="F28" s="28">
        <v>0</v>
      </c>
      <c r="G28" s="10">
        <f t="shared" si="1"/>
        <v>17</v>
      </c>
      <c r="H28" s="49">
        <v>41</v>
      </c>
      <c r="I28" s="28">
        <v>6</v>
      </c>
      <c r="J28" s="28">
        <v>0</v>
      </c>
      <c r="K28" s="28">
        <v>4</v>
      </c>
      <c r="L28" s="28">
        <v>0</v>
      </c>
      <c r="M28" s="28"/>
      <c r="N28" s="10">
        <f t="shared" si="2"/>
        <v>10</v>
      </c>
      <c r="O28" s="11">
        <f t="shared" si="3"/>
        <v>27</v>
      </c>
      <c r="P28" s="23" t="s">
        <v>244</v>
      </c>
      <c r="Q28" s="31" t="s">
        <v>53</v>
      </c>
      <c r="R28" s="29" t="s">
        <v>54</v>
      </c>
      <c r="S28" s="32" t="s">
        <v>55</v>
      </c>
      <c r="T28" s="33">
        <v>7</v>
      </c>
      <c r="U28" s="40"/>
      <c r="V28" s="32" t="s">
        <v>56</v>
      </c>
    </row>
    <row r="29" spans="1:22" ht="24.75" customHeight="1" x14ac:dyDescent="0.2">
      <c r="A29" s="142">
        <v>79</v>
      </c>
      <c r="B29" s="143">
        <f t="shared" si="0"/>
        <v>28</v>
      </c>
      <c r="C29" s="28">
        <v>1</v>
      </c>
      <c r="D29" s="28">
        <v>7</v>
      </c>
      <c r="E29" s="28">
        <v>7</v>
      </c>
      <c r="F29" s="28">
        <v>0</v>
      </c>
      <c r="G29" s="10">
        <f t="shared" si="1"/>
        <v>15</v>
      </c>
      <c r="H29" s="49">
        <v>9</v>
      </c>
      <c r="I29" s="28">
        <v>7</v>
      </c>
      <c r="J29" s="28">
        <v>4</v>
      </c>
      <c r="K29" s="28">
        <v>0</v>
      </c>
      <c r="L29" s="28">
        <v>0</v>
      </c>
      <c r="M29" s="28"/>
      <c r="N29" s="10">
        <f t="shared" si="2"/>
        <v>11</v>
      </c>
      <c r="O29" s="11">
        <f t="shared" si="3"/>
        <v>26</v>
      </c>
      <c r="P29" s="23" t="s">
        <v>244</v>
      </c>
      <c r="Q29" s="31" t="s">
        <v>14</v>
      </c>
      <c r="R29" s="29" t="s">
        <v>18</v>
      </c>
      <c r="S29" s="34" t="s">
        <v>16</v>
      </c>
      <c r="T29" s="35">
        <v>7</v>
      </c>
      <c r="U29" s="41"/>
      <c r="V29" s="34" t="s">
        <v>19</v>
      </c>
    </row>
    <row r="30" spans="1:22" ht="24.75" customHeight="1" x14ac:dyDescent="0.2">
      <c r="A30" s="142">
        <v>73</v>
      </c>
      <c r="B30" s="143">
        <f t="shared" si="0"/>
        <v>29</v>
      </c>
      <c r="C30" s="28">
        <v>7</v>
      </c>
      <c r="D30" s="28">
        <v>7</v>
      </c>
      <c r="E30" s="28">
        <v>0</v>
      </c>
      <c r="F30" s="28">
        <v>0</v>
      </c>
      <c r="G30" s="10">
        <f t="shared" si="1"/>
        <v>14</v>
      </c>
      <c r="H30" s="49">
        <v>3</v>
      </c>
      <c r="I30" s="28">
        <v>7</v>
      </c>
      <c r="J30" s="28">
        <v>0</v>
      </c>
      <c r="K30" s="28">
        <v>3</v>
      </c>
      <c r="L30" s="28">
        <v>1</v>
      </c>
      <c r="M30" s="28"/>
      <c r="N30" s="10">
        <f t="shared" si="2"/>
        <v>11</v>
      </c>
      <c r="O30" s="11">
        <f t="shared" si="3"/>
        <v>25</v>
      </c>
      <c r="P30" s="23" t="s">
        <v>244</v>
      </c>
      <c r="Q30" s="31" t="s">
        <v>14</v>
      </c>
      <c r="R30" s="29" t="s">
        <v>57</v>
      </c>
      <c r="S30" s="34" t="s">
        <v>16</v>
      </c>
      <c r="T30" s="35">
        <v>7</v>
      </c>
      <c r="U30" s="41"/>
      <c r="V30" s="34" t="s">
        <v>58</v>
      </c>
    </row>
    <row r="31" spans="1:22" ht="24.75" customHeight="1" x14ac:dyDescent="0.2">
      <c r="A31" s="142">
        <v>80</v>
      </c>
      <c r="B31" s="143">
        <f t="shared" si="0"/>
        <v>30</v>
      </c>
      <c r="C31" s="28">
        <v>7</v>
      </c>
      <c r="D31" s="28">
        <v>4</v>
      </c>
      <c r="E31" s="28">
        <v>0</v>
      </c>
      <c r="F31" s="28">
        <v>0</v>
      </c>
      <c r="G31" s="10">
        <f t="shared" si="1"/>
        <v>11</v>
      </c>
      <c r="H31" s="49">
        <v>34</v>
      </c>
      <c r="I31" s="28">
        <v>7</v>
      </c>
      <c r="J31" s="28">
        <v>7</v>
      </c>
      <c r="K31" s="28">
        <v>0</v>
      </c>
      <c r="L31" s="28">
        <v>0</v>
      </c>
      <c r="M31" s="28"/>
      <c r="N31" s="10">
        <f t="shared" si="2"/>
        <v>14</v>
      </c>
      <c r="O31" s="11">
        <f t="shared" si="3"/>
        <v>25</v>
      </c>
      <c r="P31" s="23" t="s">
        <v>244</v>
      </c>
      <c r="Q31" s="29" t="s">
        <v>114</v>
      </c>
      <c r="R31" s="29" t="s">
        <v>115</v>
      </c>
      <c r="S31" s="32" t="s">
        <v>116</v>
      </c>
      <c r="T31" s="33">
        <v>7</v>
      </c>
      <c r="U31" s="39"/>
      <c r="V31" s="32" t="s">
        <v>117</v>
      </c>
    </row>
    <row r="32" spans="1:22" ht="24.75" customHeight="1" x14ac:dyDescent="0.2">
      <c r="A32" s="142">
        <v>21</v>
      </c>
      <c r="B32" s="143">
        <f t="shared" si="0"/>
        <v>31</v>
      </c>
      <c r="C32" s="28">
        <v>7</v>
      </c>
      <c r="D32" s="28">
        <v>7</v>
      </c>
      <c r="E32" s="28">
        <v>0</v>
      </c>
      <c r="F32" s="28">
        <v>0</v>
      </c>
      <c r="G32" s="10">
        <f t="shared" si="1"/>
        <v>14</v>
      </c>
      <c r="H32" s="49">
        <v>30</v>
      </c>
      <c r="I32" s="28">
        <v>7</v>
      </c>
      <c r="J32" s="28">
        <v>0</v>
      </c>
      <c r="K32" s="28">
        <v>2</v>
      </c>
      <c r="L32" s="28">
        <v>0</v>
      </c>
      <c r="M32" s="28"/>
      <c r="N32" s="10">
        <f t="shared" si="2"/>
        <v>9</v>
      </c>
      <c r="O32" s="11">
        <f t="shared" si="3"/>
        <v>23</v>
      </c>
      <c r="P32" s="23" t="s">
        <v>244</v>
      </c>
      <c r="Q32" s="29" t="s">
        <v>175</v>
      </c>
      <c r="R32" s="29" t="s">
        <v>176</v>
      </c>
      <c r="S32" s="32" t="s">
        <v>177</v>
      </c>
      <c r="T32" s="33">
        <v>7</v>
      </c>
      <c r="U32" s="39"/>
      <c r="V32" s="32" t="s">
        <v>178</v>
      </c>
    </row>
    <row r="33" spans="1:22" ht="24.75" customHeight="1" x14ac:dyDescent="0.2">
      <c r="A33" s="142">
        <v>1</v>
      </c>
      <c r="B33" s="143">
        <f t="shared" si="0"/>
        <v>32</v>
      </c>
      <c r="C33" s="28">
        <v>7</v>
      </c>
      <c r="D33" s="28">
        <v>4</v>
      </c>
      <c r="E33" s="28">
        <v>2</v>
      </c>
      <c r="F33" s="28">
        <v>0</v>
      </c>
      <c r="G33" s="10">
        <f t="shared" si="1"/>
        <v>13</v>
      </c>
      <c r="H33" s="49">
        <v>17</v>
      </c>
      <c r="I33" s="28">
        <v>7</v>
      </c>
      <c r="J33" s="28">
        <v>1</v>
      </c>
      <c r="K33" s="28">
        <v>1</v>
      </c>
      <c r="L33" s="28">
        <v>0</v>
      </c>
      <c r="M33" s="28"/>
      <c r="N33" s="10">
        <f t="shared" si="2"/>
        <v>9</v>
      </c>
      <c r="O33" s="11">
        <f t="shared" si="3"/>
        <v>22</v>
      </c>
      <c r="P33" s="23" t="s">
        <v>244</v>
      </c>
      <c r="Q33" s="31" t="s">
        <v>14</v>
      </c>
      <c r="R33" s="29" t="s">
        <v>201</v>
      </c>
      <c r="S33" s="34" t="s">
        <v>16</v>
      </c>
      <c r="T33" s="35">
        <v>6</v>
      </c>
      <c r="U33" s="41"/>
      <c r="V33" s="34" t="s">
        <v>19</v>
      </c>
    </row>
    <row r="34" spans="1:22" ht="24.75" customHeight="1" x14ac:dyDescent="0.2">
      <c r="A34" s="142">
        <v>11</v>
      </c>
      <c r="B34" s="143">
        <f t="shared" ref="B34:B65" si="4">SUM(B33,1)</f>
        <v>33</v>
      </c>
      <c r="C34" s="28">
        <v>7</v>
      </c>
      <c r="D34" s="28">
        <v>7</v>
      </c>
      <c r="E34" s="28">
        <v>0</v>
      </c>
      <c r="F34" s="28">
        <v>0</v>
      </c>
      <c r="G34" s="10">
        <f t="shared" ref="G34:G65" si="5">SUM(C34:F34)</f>
        <v>14</v>
      </c>
      <c r="H34" s="49">
        <v>11</v>
      </c>
      <c r="I34" s="28">
        <v>1</v>
      </c>
      <c r="J34" s="28">
        <v>2</v>
      </c>
      <c r="K34" s="28">
        <v>3</v>
      </c>
      <c r="L34" s="28">
        <v>1</v>
      </c>
      <c r="M34" s="28"/>
      <c r="N34" s="10">
        <f t="shared" ref="N34:N65" si="6">SUM(I34:L34)</f>
        <v>7</v>
      </c>
      <c r="O34" s="11">
        <f t="shared" ref="O34:O65" si="7">G34+N34</f>
        <v>21</v>
      </c>
      <c r="P34" s="23" t="s">
        <v>244</v>
      </c>
      <c r="Q34" s="31" t="s">
        <v>139</v>
      </c>
      <c r="R34" s="86" t="s">
        <v>140</v>
      </c>
      <c r="S34" s="36" t="s">
        <v>141</v>
      </c>
      <c r="T34" s="30">
        <v>7</v>
      </c>
      <c r="U34" s="38"/>
      <c r="V34" s="36" t="s">
        <v>142</v>
      </c>
    </row>
    <row r="35" spans="1:22" ht="24.75" customHeight="1" x14ac:dyDescent="0.2">
      <c r="A35" s="142">
        <v>81</v>
      </c>
      <c r="B35" s="143">
        <f t="shared" si="4"/>
        <v>34</v>
      </c>
      <c r="C35" s="28">
        <v>3</v>
      </c>
      <c r="D35" s="28">
        <v>7</v>
      </c>
      <c r="E35" s="28">
        <v>3</v>
      </c>
      <c r="F35" s="28">
        <v>0</v>
      </c>
      <c r="G35" s="10">
        <f t="shared" si="5"/>
        <v>13</v>
      </c>
      <c r="H35" s="49">
        <v>6</v>
      </c>
      <c r="I35" s="28">
        <v>6</v>
      </c>
      <c r="J35" s="28">
        <v>0</v>
      </c>
      <c r="K35" s="28">
        <v>1</v>
      </c>
      <c r="L35" s="28">
        <v>0</v>
      </c>
      <c r="M35" s="28"/>
      <c r="N35" s="10">
        <f t="shared" si="6"/>
        <v>7</v>
      </c>
      <c r="O35" s="11">
        <f t="shared" si="7"/>
        <v>20</v>
      </c>
      <c r="P35" s="23" t="s">
        <v>244</v>
      </c>
      <c r="Q35" s="31" t="s">
        <v>14</v>
      </c>
      <c r="R35" s="29" t="s">
        <v>202</v>
      </c>
      <c r="S35" s="34" t="s">
        <v>16</v>
      </c>
      <c r="T35" s="35">
        <v>7</v>
      </c>
      <c r="U35" s="41"/>
      <c r="V35" s="34" t="s">
        <v>196</v>
      </c>
    </row>
    <row r="36" spans="1:22" ht="24.75" customHeight="1" x14ac:dyDescent="0.2">
      <c r="A36" s="142">
        <v>53</v>
      </c>
      <c r="B36" s="143">
        <f t="shared" si="4"/>
        <v>35</v>
      </c>
      <c r="C36" s="28">
        <v>4</v>
      </c>
      <c r="D36" s="28">
        <v>7</v>
      </c>
      <c r="E36" s="28">
        <v>0</v>
      </c>
      <c r="F36" s="28">
        <v>0</v>
      </c>
      <c r="G36" s="10">
        <f t="shared" si="5"/>
        <v>11</v>
      </c>
      <c r="H36" s="49">
        <v>40</v>
      </c>
      <c r="I36" s="28">
        <v>7</v>
      </c>
      <c r="J36" s="28">
        <v>0</v>
      </c>
      <c r="K36" s="28">
        <v>0</v>
      </c>
      <c r="L36" s="28">
        <v>0</v>
      </c>
      <c r="M36" s="28"/>
      <c r="N36" s="10">
        <f t="shared" si="6"/>
        <v>7</v>
      </c>
      <c r="O36" s="11">
        <f t="shared" si="7"/>
        <v>18</v>
      </c>
      <c r="P36" s="23" t="s">
        <v>244</v>
      </c>
      <c r="Q36" s="31" t="s">
        <v>20</v>
      </c>
      <c r="R36" s="85" t="s">
        <v>28</v>
      </c>
      <c r="S36" s="34" t="s">
        <v>29</v>
      </c>
      <c r="T36" s="35">
        <v>7</v>
      </c>
      <c r="U36" s="41"/>
      <c r="V36" s="34" t="s">
        <v>30</v>
      </c>
    </row>
    <row r="37" spans="1:22" ht="24.75" customHeight="1" x14ac:dyDescent="0.2">
      <c r="A37" s="142">
        <v>78</v>
      </c>
      <c r="B37" s="143">
        <f t="shared" si="4"/>
        <v>36</v>
      </c>
      <c r="C37" s="28">
        <v>7</v>
      </c>
      <c r="D37" s="28">
        <v>4</v>
      </c>
      <c r="E37" s="28">
        <v>0</v>
      </c>
      <c r="F37" s="28">
        <v>7</v>
      </c>
      <c r="G37" s="10">
        <f t="shared" si="5"/>
        <v>18</v>
      </c>
      <c r="H37" s="49"/>
      <c r="I37" s="28"/>
      <c r="J37" s="28"/>
      <c r="K37" s="28"/>
      <c r="L37" s="28"/>
      <c r="M37" s="140"/>
      <c r="N37" s="10">
        <f t="shared" si="6"/>
        <v>0</v>
      </c>
      <c r="O37" s="11">
        <f t="shared" si="7"/>
        <v>18</v>
      </c>
      <c r="P37" s="23" t="s">
        <v>244</v>
      </c>
      <c r="Q37" s="31" t="s">
        <v>14</v>
      </c>
      <c r="R37" s="29" t="s">
        <v>43</v>
      </c>
      <c r="S37" s="34" t="s">
        <v>16</v>
      </c>
      <c r="T37" s="35">
        <v>5</v>
      </c>
      <c r="U37" s="41"/>
      <c r="V37" s="34" t="s">
        <v>23</v>
      </c>
    </row>
    <row r="38" spans="1:22" ht="24.75" customHeight="1" x14ac:dyDescent="0.2">
      <c r="A38" s="142">
        <v>37</v>
      </c>
      <c r="B38" s="143">
        <f t="shared" si="4"/>
        <v>37</v>
      </c>
      <c r="C38" s="28">
        <v>5</v>
      </c>
      <c r="D38" s="28">
        <v>6</v>
      </c>
      <c r="E38" s="28">
        <v>0</v>
      </c>
      <c r="F38" s="28">
        <v>4</v>
      </c>
      <c r="G38" s="10">
        <f t="shared" si="5"/>
        <v>15</v>
      </c>
      <c r="H38" s="49">
        <v>35</v>
      </c>
      <c r="I38" s="28">
        <v>0</v>
      </c>
      <c r="J38" s="28">
        <v>0</v>
      </c>
      <c r="K38" s="28">
        <v>2</v>
      </c>
      <c r="L38" s="28">
        <v>0</v>
      </c>
      <c r="M38" s="28"/>
      <c r="N38" s="10">
        <f t="shared" si="6"/>
        <v>2</v>
      </c>
      <c r="O38" s="11">
        <f t="shared" si="7"/>
        <v>17</v>
      </c>
      <c r="P38" s="23" t="s">
        <v>244</v>
      </c>
      <c r="Q38" s="31" t="s">
        <v>14</v>
      </c>
      <c r="R38" s="29" t="s">
        <v>94</v>
      </c>
      <c r="S38" s="34" t="s">
        <v>16</v>
      </c>
      <c r="T38" s="35">
        <v>6</v>
      </c>
      <c r="U38" s="41"/>
      <c r="V38" s="34" t="s">
        <v>95</v>
      </c>
    </row>
    <row r="39" spans="1:22" ht="24.75" customHeight="1" x14ac:dyDescent="0.2">
      <c r="A39" s="142">
        <v>55</v>
      </c>
      <c r="B39" s="143">
        <f t="shared" si="4"/>
        <v>38</v>
      </c>
      <c r="C39" s="28">
        <v>7</v>
      </c>
      <c r="D39" s="28">
        <v>7</v>
      </c>
      <c r="E39" s="28">
        <v>0</v>
      </c>
      <c r="F39" s="28">
        <v>0</v>
      </c>
      <c r="G39" s="10">
        <f t="shared" si="5"/>
        <v>14</v>
      </c>
      <c r="H39" s="49">
        <v>31</v>
      </c>
      <c r="I39" s="28">
        <v>1</v>
      </c>
      <c r="J39" s="28">
        <v>0</v>
      </c>
      <c r="K39" s="28">
        <v>0</v>
      </c>
      <c r="L39" s="28">
        <v>1</v>
      </c>
      <c r="M39" s="28"/>
      <c r="N39" s="10">
        <f t="shared" si="6"/>
        <v>2</v>
      </c>
      <c r="O39" s="11">
        <f t="shared" si="7"/>
        <v>16</v>
      </c>
      <c r="P39" s="23" t="s">
        <v>244</v>
      </c>
      <c r="Q39" s="31" t="s">
        <v>14</v>
      </c>
      <c r="R39" s="29" t="s">
        <v>83</v>
      </c>
      <c r="S39" s="34" t="s">
        <v>16</v>
      </c>
      <c r="T39" s="35">
        <v>6</v>
      </c>
      <c r="U39" s="41"/>
      <c r="V39" s="34" t="s">
        <v>84</v>
      </c>
    </row>
    <row r="40" spans="1:22" ht="24.75" customHeight="1" x14ac:dyDescent="0.2">
      <c r="A40" s="142">
        <v>34</v>
      </c>
      <c r="B40" s="143">
        <f t="shared" si="4"/>
        <v>39</v>
      </c>
      <c r="C40" s="28">
        <v>7</v>
      </c>
      <c r="D40" s="28">
        <v>7</v>
      </c>
      <c r="E40" s="28">
        <v>0</v>
      </c>
      <c r="F40" s="28">
        <v>0</v>
      </c>
      <c r="G40" s="10">
        <f t="shared" si="5"/>
        <v>14</v>
      </c>
      <c r="H40" s="49">
        <v>39</v>
      </c>
      <c r="I40" s="28">
        <v>0</v>
      </c>
      <c r="J40" s="28">
        <v>1</v>
      </c>
      <c r="K40" s="28">
        <v>0</v>
      </c>
      <c r="L40" s="28">
        <v>1</v>
      </c>
      <c r="M40" s="28"/>
      <c r="N40" s="10">
        <f t="shared" si="6"/>
        <v>2</v>
      </c>
      <c r="O40" s="11">
        <f t="shared" si="7"/>
        <v>16</v>
      </c>
      <c r="P40" s="23" t="s">
        <v>244</v>
      </c>
      <c r="Q40" s="31" t="s">
        <v>24</v>
      </c>
      <c r="R40" s="29" t="s">
        <v>85</v>
      </c>
      <c r="S40" s="32" t="s">
        <v>69</v>
      </c>
      <c r="T40" s="33">
        <v>7</v>
      </c>
      <c r="U40" s="40"/>
      <c r="V40" s="32" t="s">
        <v>70</v>
      </c>
    </row>
    <row r="41" spans="1:22" ht="24.75" customHeight="1" x14ac:dyDescent="0.2">
      <c r="A41" s="142">
        <v>72</v>
      </c>
      <c r="B41" s="143">
        <f t="shared" si="4"/>
        <v>40</v>
      </c>
      <c r="C41" s="28">
        <v>7</v>
      </c>
      <c r="D41" s="28">
        <v>6</v>
      </c>
      <c r="E41" s="28">
        <v>0</v>
      </c>
      <c r="F41" s="28">
        <v>0</v>
      </c>
      <c r="G41" s="10">
        <f t="shared" si="5"/>
        <v>13</v>
      </c>
      <c r="H41" s="49">
        <v>24</v>
      </c>
      <c r="I41" s="28">
        <v>1</v>
      </c>
      <c r="J41" s="28">
        <v>0</v>
      </c>
      <c r="K41" s="28">
        <v>0</v>
      </c>
      <c r="L41" s="28">
        <v>2</v>
      </c>
      <c r="M41" s="28"/>
      <c r="N41" s="10">
        <f t="shared" si="6"/>
        <v>3</v>
      </c>
      <c r="O41" s="11">
        <f t="shared" si="7"/>
        <v>16</v>
      </c>
      <c r="P41" s="23" t="s">
        <v>244</v>
      </c>
      <c r="Q41" s="29" t="s">
        <v>170</v>
      </c>
      <c r="R41" s="85" t="s">
        <v>171</v>
      </c>
      <c r="S41" s="32" t="s">
        <v>172</v>
      </c>
      <c r="T41" s="35">
        <v>7</v>
      </c>
      <c r="U41" s="37"/>
      <c r="V41" s="34" t="s">
        <v>173</v>
      </c>
    </row>
    <row r="42" spans="1:22" ht="24.75" customHeight="1" x14ac:dyDescent="0.2">
      <c r="A42" s="142">
        <v>49</v>
      </c>
      <c r="B42" s="143">
        <f t="shared" si="4"/>
        <v>41</v>
      </c>
      <c r="C42" s="28">
        <v>7</v>
      </c>
      <c r="D42" s="28">
        <v>6</v>
      </c>
      <c r="E42" s="28">
        <v>0</v>
      </c>
      <c r="F42" s="28">
        <v>0</v>
      </c>
      <c r="G42" s="10">
        <f t="shared" si="5"/>
        <v>13</v>
      </c>
      <c r="H42" s="49">
        <v>12</v>
      </c>
      <c r="I42" s="28">
        <v>1</v>
      </c>
      <c r="J42" s="28">
        <v>0</v>
      </c>
      <c r="K42" s="28">
        <v>1</v>
      </c>
      <c r="L42" s="28">
        <v>0</v>
      </c>
      <c r="M42" s="28"/>
      <c r="N42" s="10">
        <f t="shared" si="6"/>
        <v>2</v>
      </c>
      <c r="O42" s="11">
        <f t="shared" si="7"/>
        <v>15</v>
      </c>
      <c r="P42" s="23" t="s">
        <v>244</v>
      </c>
      <c r="Q42" s="31" t="s">
        <v>75</v>
      </c>
      <c r="R42" s="29" t="s">
        <v>76</v>
      </c>
      <c r="S42" s="32" t="s">
        <v>77</v>
      </c>
      <c r="T42" s="33">
        <v>7</v>
      </c>
      <c r="U42" s="39"/>
      <c r="V42" s="32" t="s">
        <v>78</v>
      </c>
    </row>
    <row r="43" spans="1:22" ht="24.75" customHeight="1" x14ac:dyDescent="0.2">
      <c r="A43" s="142">
        <v>24</v>
      </c>
      <c r="B43" s="143">
        <f t="shared" si="4"/>
        <v>42</v>
      </c>
      <c r="C43" s="28">
        <v>7</v>
      </c>
      <c r="D43" s="28">
        <v>5</v>
      </c>
      <c r="E43" s="28">
        <v>0</v>
      </c>
      <c r="F43" s="28">
        <v>0</v>
      </c>
      <c r="G43" s="10">
        <f t="shared" si="5"/>
        <v>12</v>
      </c>
      <c r="H43" s="49">
        <v>37</v>
      </c>
      <c r="I43" s="28">
        <v>1</v>
      </c>
      <c r="J43" s="28">
        <v>0</v>
      </c>
      <c r="K43" s="28">
        <v>0</v>
      </c>
      <c r="L43" s="28">
        <v>0</v>
      </c>
      <c r="M43" s="28"/>
      <c r="N43" s="10">
        <f t="shared" si="6"/>
        <v>1</v>
      </c>
      <c r="O43" s="11">
        <f t="shared" si="7"/>
        <v>13</v>
      </c>
      <c r="P43" s="23" t="s">
        <v>244</v>
      </c>
      <c r="Q43" s="31" t="s">
        <v>102</v>
      </c>
      <c r="R43" s="29" t="s">
        <v>103</v>
      </c>
      <c r="S43" s="32" t="s">
        <v>104</v>
      </c>
      <c r="T43" s="33">
        <v>7</v>
      </c>
      <c r="U43" s="39"/>
      <c r="V43" s="32" t="s">
        <v>105</v>
      </c>
    </row>
    <row r="44" spans="1:22" ht="25.5" x14ac:dyDescent="0.2">
      <c r="A44" s="142">
        <v>71</v>
      </c>
      <c r="B44" s="28">
        <f t="shared" si="4"/>
        <v>43</v>
      </c>
      <c r="C44" s="28">
        <v>1</v>
      </c>
      <c r="D44" s="28">
        <v>6</v>
      </c>
      <c r="E44" s="28">
        <v>0</v>
      </c>
      <c r="F44" s="28">
        <v>3</v>
      </c>
      <c r="G44" s="10">
        <f t="shared" si="5"/>
        <v>10</v>
      </c>
      <c r="H44" s="20"/>
      <c r="I44" s="28"/>
      <c r="J44" s="28"/>
      <c r="K44" s="28"/>
      <c r="L44" s="28"/>
      <c r="M44" s="28"/>
      <c r="N44" s="10">
        <f t="shared" si="6"/>
        <v>0</v>
      </c>
      <c r="O44" s="11">
        <f t="shared" si="7"/>
        <v>10</v>
      </c>
      <c r="P44" s="15"/>
      <c r="Q44" s="29" t="s">
        <v>118</v>
      </c>
      <c r="R44" s="29" t="s">
        <v>136</v>
      </c>
      <c r="S44" s="29" t="s">
        <v>137</v>
      </c>
      <c r="T44" s="42">
        <v>7</v>
      </c>
      <c r="U44" s="37"/>
      <c r="V44" s="29" t="s">
        <v>138</v>
      </c>
    </row>
    <row r="45" spans="1:22" ht="25.5" x14ac:dyDescent="0.2">
      <c r="A45" s="142">
        <v>35</v>
      </c>
      <c r="B45" s="28">
        <f t="shared" si="4"/>
        <v>44</v>
      </c>
      <c r="C45" s="28">
        <v>1</v>
      </c>
      <c r="D45" s="28">
        <v>7</v>
      </c>
      <c r="E45" s="28">
        <v>2</v>
      </c>
      <c r="F45" s="28">
        <v>0</v>
      </c>
      <c r="G45" s="10">
        <f t="shared" si="5"/>
        <v>10</v>
      </c>
      <c r="H45" s="24"/>
      <c r="I45" s="28"/>
      <c r="J45" s="28"/>
      <c r="K45" s="28"/>
      <c r="L45" s="28"/>
      <c r="M45" s="28"/>
      <c r="N45" s="10">
        <f t="shared" si="6"/>
        <v>0</v>
      </c>
      <c r="O45" s="11">
        <f t="shared" si="7"/>
        <v>10</v>
      </c>
      <c r="P45" s="23"/>
      <c r="Q45" s="31" t="s">
        <v>24</v>
      </c>
      <c r="R45" s="29" t="s">
        <v>217</v>
      </c>
      <c r="S45" s="32" t="s">
        <v>69</v>
      </c>
      <c r="T45" s="33">
        <v>7</v>
      </c>
      <c r="U45" s="40"/>
      <c r="V45" s="32" t="s">
        <v>70</v>
      </c>
    </row>
    <row r="46" spans="1:22" ht="25.5" x14ac:dyDescent="0.2">
      <c r="A46" s="142">
        <v>3</v>
      </c>
      <c r="B46" s="28">
        <f t="shared" si="4"/>
        <v>45</v>
      </c>
      <c r="C46" s="28">
        <v>3</v>
      </c>
      <c r="D46" s="28">
        <v>6</v>
      </c>
      <c r="E46" s="28">
        <v>0</v>
      </c>
      <c r="F46" s="28">
        <v>0</v>
      </c>
      <c r="G46" s="10">
        <f t="shared" si="5"/>
        <v>9</v>
      </c>
      <c r="H46" s="20"/>
      <c r="I46" s="28"/>
      <c r="J46" s="28"/>
      <c r="K46" s="28"/>
      <c r="L46" s="28"/>
      <c r="M46" s="28"/>
      <c r="N46" s="10">
        <f t="shared" si="6"/>
        <v>0</v>
      </c>
      <c r="O46" s="11">
        <f t="shared" si="7"/>
        <v>9</v>
      </c>
      <c r="P46" s="15"/>
      <c r="Q46" s="31" t="s">
        <v>190</v>
      </c>
      <c r="R46" s="32" t="s">
        <v>191</v>
      </c>
      <c r="S46" s="32" t="s">
        <v>192</v>
      </c>
      <c r="T46" s="33">
        <v>7</v>
      </c>
      <c r="U46" s="39"/>
      <c r="V46" s="32" t="s">
        <v>193</v>
      </c>
    </row>
    <row r="47" spans="1:22" ht="38.25" x14ac:dyDescent="0.2">
      <c r="A47" s="142">
        <v>19</v>
      </c>
      <c r="B47" s="28">
        <f t="shared" si="4"/>
        <v>46</v>
      </c>
      <c r="C47" s="28">
        <v>1</v>
      </c>
      <c r="D47" s="28">
        <v>7</v>
      </c>
      <c r="E47" s="28">
        <v>0</v>
      </c>
      <c r="F47" s="28">
        <v>0</v>
      </c>
      <c r="G47" s="10">
        <f t="shared" si="5"/>
        <v>8</v>
      </c>
      <c r="H47" s="21"/>
      <c r="I47" s="28"/>
      <c r="J47" s="28"/>
      <c r="K47" s="28"/>
      <c r="L47" s="28"/>
      <c r="M47" s="28"/>
      <c r="N47" s="10">
        <f t="shared" si="6"/>
        <v>0</v>
      </c>
      <c r="O47" s="11">
        <f t="shared" si="7"/>
        <v>8</v>
      </c>
      <c r="P47" s="23"/>
      <c r="Q47" s="31" t="s">
        <v>49</v>
      </c>
      <c r="R47" s="32" t="s">
        <v>50</v>
      </c>
      <c r="S47" s="32" t="s">
        <v>51</v>
      </c>
      <c r="T47" s="33">
        <v>7</v>
      </c>
      <c r="U47" s="39"/>
      <c r="V47" s="32" t="s">
        <v>52</v>
      </c>
    </row>
    <row r="48" spans="1:22" ht="25.5" x14ac:dyDescent="0.2">
      <c r="A48" s="142">
        <v>6</v>
      </c>
      <c r="B48" s="28">
        <f t="shared" si="4"/>
        <v>47</v>
      </c>
      <c r="C48" s="28">
        <v>7</v>
      </c>
      <c r="D48" s="28">
        <v>0</v>
      </c>
      <c r="E48" s="28">
        <v>0</v>
      </c>
      <c r="F48" s="28">
        <v>0</v>
      </c>
      <c r="G48" s="10">
        <f t="shared" si="5"/>
        <v>7</v>
      </c>
      <c r="H48" s="21"/>
      <c r="I48" s="28"/>
      <c r="J48" s="28"/>
      <c r="K48" s="28"/>
      <c r="L48" s="28"/>
      <c r="M48" s="28"/>
      <c r="N48" s="10">
        <f t="shared" si="6"/>
        <v>0</v>
      </c>
      <c r="O48" s="11">
        <f t="shared" si="7"/>
        <v>7</v>
      </c>
      <c r="P48" s="23"/>
      <c r="Q48" s="31" t="s">
        <v>14</v>
      </c>
      <c r="R48" s="32" t="s">
        <v>46</v>
      </c>
      <c r="S48" s="34" t="s">
        <v>16</v>
      </c>
      <c r="T48" s="35">
        <v>6</v>
      </c>
      <c r="U48" s="41"/>
      <c r="V48" s="34" t="s">
        <v>19</v>
      </c>
    </row>
    <row r="49" spans="1:22" ht="25.5" x14ac:dyDescent="0.2">
      <c r="A49" s="142">
        <v>29</v>
      </c>
      <c r="B49" s="28">
        <f t="shared" si="4"/>
        <v>48</v>
      </c>
      <c r="C49" s="28">
        <v>0</v>
      </c>
      <c r="D49" s="28">
        <v>7</v>
      </c>
      <c r="E49" s="28">
        <v>0</v>
      </c>
      <c r="F49" s="28">
        <v>0</v>
      </c>
      <c r="G49" s="10">
        <f t="shared" si="5"/>
        <v>7</v>
      </c>
      <c r="H49" s="20"/>
      <c r="I49" s="28"/>
      <c r="J49" s="28"/>
      <c r="K49" s="28"/>
      <c r="L49" s="28"/>
      <c r="M49" s="28"/>
      <c r="N49" s="10">
        <f t="shared" si="6"/>
        <v>0</v>
      </c>
      <c r="O49" s="11">
        <f t="shared" si="7"/>
        <v>7</v>
      </c>
      <c r="P49" s="15"/>
      <c r="Q49" s="31" t="s">
        <v>148</v>
      </c>
      <c r="R49" s="32" t="s">
        <v>149</v>
      </c>
      <c r="S49" s="32" t="s">
        <v>150</v>
      </c>
      <c r="T49" s="33">
        <v>7</v>
      </c>
      <c r="U49" s="39"/>
      <c r="V49" s="32" t="s">
        <v>151</v>
      </c>
    </row>
    <row r="50" spans="1:22" ht="38.25" x14ac:dyDescent="0.2">
      <c r="A50" s="142">
        <v>46</v>
      </c>
      <c r="B50" s="28">
        <f t="shared" si="4"/>
        <v>49</v>
      </c>
      <c r="C50" s="28">
        <v>1</v>
      </c>
      <c r="D50" s="28">
        <v>6</v>
      </c>
      <c r="E50" s="28">
        <v>0</v>
      </c>
      <c r="F50" s="28">
        <v>0</v>
      </c>
      <c r="G50" s="10">
        <f t="shared" si="5"/>
        <v>7</v>
      </c>
      <c r="H50" s="20"/>
      <c r="I50" s="28"/>
      <c r="J50" s="28"/>
      <c r="K50" s="28"/>
      <c r="L50" s="28"/>
      <c r="M50" s="28"/>
      <c r="N50" s="10">
        <f t="shared" si="6"/>
        <v>0</v>
      </c>
      <c r="O50" s="11">
        <f t="shared" si="7"/>
        <v>7</v>
      </c>
      <c r="P50" s="15"/>
      <c r="Q50" s="29" t="s">
        <v>160</v>
      </c>
      <c r="R50" s="32" t="s">
        <v>161</v>
      </c>
      <c r="S50" s="32" t="s">
        <v>162</v>
      </c>
      <c r="T50" s="33">
        <v>7</v>
      </c>
      <c r="U50" s="39"/>
      <c r="V50" s="32" t="s">
        <v>163</v>
      </c>
    </row>
    <row r="51" spans="1:22" ht="25.5" x14ac:dyDescent="0.2">
      <c r="A51" s="142">
        <v>48</v>
      </c>
      <c r="B51" s="28">
        <f t="shared" si="4"/>
        <v>50</v>
      </c>
      <c r="C51" s="28">
        <v>0</v>
      </c>
      <c r="D51" s="28">
        <v>7</v>
      </c>
      <c r="E51" s="28">
        <v>0</v>
      </c>
      <c r="F51" s="28">
        <v>0</v>
      </c>
      <c r="G51" s="10">
        <f t="shared" si="5"/>
        <v>7</v>
      </c>
      <c r="H51" s="20"/>
      <c r="I51" s="28"/>
      <c r="J51" s="28"/>
      <c r="K51" s="28"/>
      <c r="L51" s="28"/>
      <c r="M51" s="28"/>
      <c r="N51" s="10">
        <f t="shared" si="6"/>
        <v>0</v>
      </c>
      <c r="O51" s="11">
        <f t="shared" si="7"/>
        <v>7</v>
      </c>
      <c r="P51" s="15"/>
      <c r="Q51" s="31" t="s">
        <v>179</v>
      </c>
      <c r="R51" s="32" t="s">
        <v>180</v>
      </c>
      <c r="S51" s="32" t="s">
        <v>181</v>
      </c>
      <c r="T51" s="33">
        <v>7</v>
      </c>
      <c r="U51" s="39"/>
      <c r="V51" s="32" t="s">
        <v>182</v>
      </c>
    </row>
    <row r="52" spans="1:22" ht="25.5" x14ac:dyDescent="0.2">
      <c r="A52" s="142">
        <v>31</v>
      </c>
      <c r="B52" s="28">
        <f t="shared" si="4"/>
        <v>51</v>
      </c>
      <c r="C52" s="28">
        <v>1</v>
      </c>
      <c r="D52" s="28">
        <v>6</v>
      </c>
      <c r="E52" s="28">
        <v>0</v>
      </c>
      <c r="F52" s="28">
        <v>0</v>
      </c>
      <c r="G52" s="10">
        <f t="shared" si="5"/>
        <v>7</v>
      </c>
      <c r="H52" s="24"/>
      <c r="I52" s="28"/>
      <c r="J52" s="28"/>
      <c r="K52" s="28"/>
      <c r="L52" s="28"/>
      <c r="M52" s="28"/>
      <c r="N52" s="10">
        <f t="shared" si="6"/>
        <v>0</v>
      </c>
      <c r="O52" s="11">
        <f t="shared" si="7"/>
        <v>7</v>
      </c>
      <c r="P52" s="23"/>
      <c r="Q52" s="29" t="s">
        <v>231</v>
      </c>
      <c r="R52" s="32" t="s">
        <v>232</v>
      </c>
      <c r="S52" s="32" t="s">
        <v>233</v>
      </c>
      <c r="T52" s="33">
        <v>7</v>
      </c>
      <c r="U52" s="39"/>
      <c r="V52" s="32" t="s">
        <v>234</v>
      </c>
    </row>
    <row r="53" spans="1:22" ht="25.5" x14ac:dyDescent="0.2">
      <c r="A53" s="142">
        <v>42</v>
      </c>
      <c r="B53" s="28">
        <f t="shared" si="4"/>
        <v>52</v>
      </c>
      <c r="C53" s="28">
        <v>0</v>
      </c>
      <c r="D53" s="28">
        <v>6</v>
      </c>
      <c r="E53" s="28">
        <v>0</v>
      </c>
      <c r="F53" s="28">
        <v>0</v>
      </c>
      <c r="G53" s="10">
        <f t="shared" si="5"/>
        <v>6</v>
      </c>
      <c r="H53" s="20"/>
      <c r="I53" s="28"/>
      <c r="J53" s="28"/>
      <c r="K53" s="28"/>
      <c r="L53" s="28"/>
      <c r="M53" s="28"/>
      <c r="N53" s="10">
        <f t="shared" si="6"/>
        <v>0</v>
      </c>
      <c r="O53" s="11">
        <f t="shared" si="7"/>
        <v>6</v>
      </c>
      <c r="P53" s="15"/>
      <c r="Q53" s="31" t="s">
        <v>106</v>
      </c>
      <c r="R53" s="32" t="s">
        <v>107</v>
      </c>
      <c r="S53" s="32" t="s">
        <v>108</v>
      </c>
      <c r="T53" s="33">
        <v>7</v>
      </c>
      <c r="U53" s="40"/>
      <c r="V53" s="25" t="s">
        <v>109</v>
      </c>
    </row>
    <row r="54" spans="1:22" ht="25.5" x14ac:dyDescent="0.2">
      <c r="A54" s="142">
        <v>52</v>
      </c>
      <c r="B54" s="28">
        <f t="shared" si="4"/>
        <v>53</v>
      </c>
      <c r="C54" s="28">
        <v>0</v>
      </c>
      <c r="D54" s="28">
        <v>5</v>
      </c>
      <c r="E54" s="28">
        <v>0</v>
      </c>
      <c r="F54" s="28">
        <v>0</v>
      </c>
      <c r="G54" s="10">
        <f t="shared" si="5"/>
        <v>5</v>
      </c>
      <c r="H54" s="24"/>
      <c r="I54" s="28"/>
      <c r="J54" s="28"/>
      <c r="K54" s="28"/>
      <c r="L54" s="28"/>
      <c r="M54" s="28"/>
      <c r="N54" s="10">
        <f t="shared" si="6"/>
        <v>0</v>
      </c>
      <c r="O54" s="11">
        <f t="shared" si="7"/>
        <v>5</v>
      </c>
      <c r="P54" s="23"/>
      <c r="Q54" s="31" t="s">
        <v>210</v>
      </c>
      <c r="R54" s="32" t="s">
        <v>211</v>
      </c>
      <c r="S54" s="32" t="s">
        <v>212</v>
      </c>
      <c r="T54" s="33">
        <v>7</v>
      </c>
      <c r="U54" s="39"/>
      <c r="V54" s="32" t="s">
        <v>213</v>
      </c>
    </row>
    <row r="55" spans="1:22" ht="25.5" x14ac:dyDescent="0.2">
      <c r="A55" s="142">
        <v>9</v>
      </c>
      <c r="B55" s="28">
        <f t="shared" si="4"/>
        <v>54</v>
      </c>
      <c r="C55" s="28">
        <v>0</v>
      </c>
      <c r="D55" s="28">
        <v>4</v>
      </c>
      <c r="E55" s="28">
        <v>0</v>
      </c>
      <c r="F55" s="28">
        <v>0</v>
      </c>
      <c r="G55" s="10">
        <f t="shared" si="5"/>
        <v>4</v>
      </c>
      <c r="H55" s="21"/>
      <c r="I55" s="28"/>
      <c r="J55" s="28"/>
      <c r="K55" s="28"/>
      <c r="L55" s="28"/>
      <c r="M55" s="28"/>
      <c r="N55" s="10">
        <f t="shared" si="6"/>
        <v>0</v>
      </c>
      <c r="O55" s="11">
        <f t="shared" si="7"/>
        <v>4</v>
      </c>
      <c r="P55" s="23"/>
      <c r="Q55" s="31" t="s">
        <v>10</v>
      </c>
      <c r="R55" s="32" t="s">
        <v>11</v>
      </c>
      <c r="S55" s="32" t="s">
        <v>12</v>
      </c>
      <c r="T55" s="33">
        <v>7</v>
      </c>
      <c r="U55" s="39"/>
      <c r="V55" s="32" t="s">
        <v>13</v>
      </c>
    </row>
    <row r="56" spans="1:22" ht="25.5" x14ac:dyDescent="0.2">
      <c r="A56" s="142">
        <v>12</v>
      </c>
      <c r="B56" s="28">
        <f t="shared" si="4"/>
        <v>55</v>
      </c>
      <c r="C56" s="28">
        <v>3</v>
      </c>
      <c r="D56" s="28">
        <v>0</v>
      </c>
      <c r="E56" s="28">
        <v>0</v>
      </c>
      <c r="F56" s="28">
        <v>0</v>
      </c>
      <c r="G56" s="10">
        <f t="shared" si="5"/>
        <v>3</v>
      </c>
      <c r="H56" s="20"/>
      <c r="I56" s="28"/>
      <c r="J56" s="28"/>
      <c r="K56" s="28"/>
      <c r="L56" s="28"/>
      <c r="M56" s="28"/>
      <c r="N56" s="10">
        <f t="shared" si="6"/>
        <v>0</v>
      </c>
      <c r="O56" s="11">
        <f t="shared" si="7"/>
        <v>3</v>
      </c>
      <c r="P56" s="15"/>
      <c r="Q56" s="29" t="s">
        <v>128</v>
      </c>
      <c r="R56" s="32" t="s">
        <v>129</v>
      </c>
      <c r="S56" s="32" t="s">
        <v>130</v>
      </c>
      <c r="T56" s="33">
        <v>7</v>
      </c>
      <c r="U56" s="40"/>
      <c r="V56" s="32" t="s">
        <v>131</v>
      </c>
    </row>
    <row r="57" spans="1:22" ht="25.5" x14ac:dyDescent="0.2">
      <c r="A57" s="142">
        <v>8</v>
      </c>
      <c r="B57" s="28">
        <f t="shared" si="4"/>
        <v>56</v>
      </c>
      <c r="C57" s="28">
        <v>1</v>
      </c>
      <c r="D57" s="28">
        <v>0</v>
      </c>
      <c r="E57" s="28">
        <v>0</v>
      </c>
      <c r="F57" s="28">
        <v>0</v>
      </c>
      <c r="G57" s="10">
        <f t="shared" si="5"/>
        <v>1</v>
      </c>
      <c r="H57" s="21"/>
      <c r="I57" s="28"/>
      <c r="J57" s="28"/>
      <c r="K57" s="28"/>
      <c r="L57" s="28"/>
      <c r="M57" s="28"/>
      <c r="N57" s="10">
        <f t="shared" si="6"/>
        <v>0</v>
      </c>
      <c r="O57" s="11">
        <f t="shared" si="7"/>
        <v>1</v>
      </c>
      <c r="P57" s="23"/>
      <c r="Q57" s="31" t="s">
        <v>63</v>
      </c>
      <c r="R57" s="32" t="s">
        <v>64</v>
      </c>
      <c r="S57" s="32" t="s">
        <v>65</v>
      </c>
      <c r="T57" s="33">
        <v>7</v>
      </c>
      <c r="U57" s="39"/>
      <c r="V57" s="32" t="s">
        <v>66</v>
      </c>
    </row>
    <row r="58" spans="1:22" ht="25.5" x14ac:dyDescent="0.2">
      <c r="A58" s="142">
        <v>16</v>
      </c>
      <c r="B58" s="28">
        <f t="shared" si="4"/>
        <v>57</v>
      </c>
      <c r="C58" s="28">
        <v>1</v>
      </c>
      <c r="D58" s="28">
        <v>0</v>
      </c>
      <c r="E58" s="28">
        <v>0</v>
      </c>
      <c r="F58" s="28">
        <v>0</v>
      </c>
      <c r="G58" s="10">
        <f t="shared" si="5"/>
        <v>1</v>
      </c>
      <c r="H58" s="20"/>
      <c r="I58" s="28"/>
      <c r="J58" s="28"/>
      <c r="K58" s="28"/>
      <c r="L58" s="28"/>
      <c r="M58" s="28"/>
      <c r="N58" s="10">
        <f t="shared" si="6"/>
        <v>0</v>
      </c>
      <c r="O58" s="11">
        <f t="shared" si="7"/>
        <v>1</v>
      </c>
      <c r="P58" s="15"/>
      <c r="Q58" s="31" t="s">
        <v>235</v>
      </c>
      <c r="R58" s="32" t="s">
        <v>240</v>
      </c>
      <c r="S58" s="32" t="s">
        <v>239</v>
      </c>
      <c r="T58" s="33">
        <v>7</v>
      </c>
      <c r="U58" s="39"/>
      <c r="V58" s="32" t="s">
        <v>123</v>
      </c>
    </row>
    <row r="59" spans="1:22" ht="25.5" x14ac:dyDescent="0.2">
      <c r="A59" s="142">
        <v>28</v>
      </c>
      <c r="B59" s="28">
        <f t="shared" si="4"/>
        <v>58</v>
      </c>
      <c r="C59" s="28">
        <v>1</v>
      </c>
      <c r="D59" s="28">
        <v>0</v>
      </c>
      <c r="E59" s="28">
        <v>0</v>
      </c>
      <c r="F59" s="28">
        <v>0</v>
      </c>
      <c r="G59" s="10">
        <f t="shared" si="5"/>
        <v>1</v>
      </c>
      <c r="H59" s="20"/>
      <c r="I59" s="28"/>
      <c r="J59" s="28"/>
      <c r="K59" s="28"/>
      <c r="L59" s="28"/>
      <c r="M59" s="28"/>
      <c r="N59" s="10">
        <f t="shared" si="6"/>
        <v>0</v>
      </c>
      <c r="O59" s="11">
        <f t="shared" si="7"/>
        <v>1</v>
      </c>
      <c r="P59" s="15"/>
      <c r="Q59" s="31" t="s">
        <v>144</v>
      </c>
      <c r="R59" s="32" t="s">
        <v>145</v>
      </c>
      <c r="S59" s="32" t="s">
        <v>146</v>
      </c>
      <c r="T59" s="33">
        <v>7</v>
      </c>
      <c r="U59" s="39"/>
      <c r="V59" s="32" t="s">
        <v>147</v>
      </c>
    </row>
    <row r="60" spans="1:22" ht="25.5" x14ac:dyDescent="0.2">
      <c r="A60" s="142">
        <v>15</v>
      </c>
      <c r="B60" s="28">
        <f t="shared" si="4"/>
        <v>59</v>
      </c>
      <c r="C60" s="28">
        <v>0</v>
      </c>
      <c r="D60" s="28">
        <v>0</v>
      </c>
      <c r="E60" s="28">
        <v>0</v>
      </c>
      <c r="F60" s="28">
        <v>0</v>
      </c>
      <c r="G60" s="10">
        <f t="shared" si="5"/>
        <v>0</v>
      </c>
      <c r="H60" s="21"/>
      <c r="I60" s="28"/>
      <c r="J60" s="28"/>
      <c r="K60" s="28"/>
      <c r="L60" s="28"/>
      <c r="M60" s="28"/>
      <c r="N60" s="10">
        <f t="shared" si="6"/>
        <v>0</v>
      </c>
      <c r="O60" s="11">
        <f t="shared" si="7"/>
        <v>0</v>
      </c>
      <c r="P60" s="23"/>
      <c r="Q60" s="31" t="s">
        <v>31</v>
      </c>
      <c r="R60" s="32" t="s">
        <v>32</v>
      </c>
      <c r="S60" s="32" t="s">
        <v>33</v>
      </c>
      <c r="T60" s="33">
        <v>7</v>
      </c>
      <c r="U60" s="39"/>
      <c r="V60" s="32" t="s">
        <v>34</v>
      </c>
    </row>
    <row r="61" spans="1:22" ht="25.5" x14ac:dyDescent="0.2">
      <c r="A61" s="142">
        <v>18</v>
      </c>
      <c r="B61" s="28">
        <f t="shared" si="4"/>
        <v>60</v>
      </c>
      <c r="C61" s="28">
        <v>0</v>
      </c>
      <c r="D61" s="28">
        <v>0</v>
      </c>
      <c r="E61" s="28">
        <v>0</v>
      </c>
      <c r="F61" s="28">
        <v>0</v>
      </c>
      <c r="G61" s="10">
        <f t="shared" si="5"/>
        <v>0</v>
      </c>
      <c r="H61" s="21"/>
      <c r="I61" s="28"/>
      <c r="J61" s="28"/>
      <c r="K61" s="28"/>
      <c r="L61" s="28"/>
      <c r="M61" s="28"/>
      <c r="N61" s="10">
        <f t="shared" si="6"/>
        <v>0</v>
      </c>
      <c r="O61" s="11">
        <f t="shared" si="7"/>
        <v>0</v>
      </c>
      <c r="P61" s="23"/>
      <c r="Q61" s="31" t="s">
        <v>35</v>
      </c>
      <c r="R61" s="32" t="s">
        <v>36</v>
      </c>
      <c r="S61" s="32" t="s">
        <v>37</v>
      </c>
      <c r="T61" s="33">
        <v>7</v>
      </c>
      <c r="U61" s="39"/>
      <c r="V61" s="32" t="s">
        <v>38</v>
      </c>
    </row>
    <row r="62" spans="1:22" ht="24.75" customHeight="1" x14ac:dyDescent="0.2">
      <c r="A62" s="142">
        <v>7</v>
      </c>
      <c r="B62" s="28">
        <f t="shared" si="4"/>
        <v>61</v>
      </c>
      <c r="C62" s="28">
        <v>0</v>
      </c>
      <c r="D62" s="28">
        <v>0</v>
      </c>
      <c r="E62" s="28">
        <v>0</v>
      </c>
      <c r="F62" s="28">
        <v>0</v>
      </c>
      <c r="G62" s="10">
        <f t="shared" si="5"/>
        <v>0</v>
      </c>
      <c r="H62" s="21"/>
      <c r="I62" s="28"/>
      <c r="J62" s="28"/>
      <c r="K62" s="28"/>
      <c r="L62" s="28"/>
      <c r="M62" s="28"/>
      <c r="N62" s="10">
        <f t="shared" si="6"/>
        <v>0</v>
      </c>
      <c r="O62" s="11">
        <f t="shared" si="7"/>
        <v>0</v>
      </c>
      <c r="P62" s="23"/>
      <c r="Q62" s="31" t="s">
        <v>39</v>
      </c>
      <c r="R62" s="32" t="s">
        <v>40</v>
      </c>
      <c r="S62" s="32" t="s">
        <v>41</v>
      </c>
      <c r="T62" s="33">
        <v>7</v>
      </c>
      <c r="U62" s="39"/>
      <c r="V62" s="32" t="s">
        <v>42</v>
      </c>
    </row>
    <row r="63" spans="1:22" ht="25.5" x14ac:dyDescent="0.2">
      <c r="A63" s="142">
        <v>50</v>
      </c>
      <c r="B63" s="28">
        <f t="shared" si="4"/>
        <v>62</v>
      </c>
      <c r="C63" s="28">
        <v>0</v>
      </c>
      <c r="D63" s="28">
        <v>0</v>
      </c>
      <c r="E63" s="28">
        <v>0</v>
      </c>
      <c r="F63" s="28">
        <v>0</v>
      </c>
      <c r="G63" s="10">
        <f t="shared" si="5"/>
        <v>0</v>
      </c>
      <c r="H63" s="21"/>
      <c r="I63" s="28"/>
      <c r="J63" s="28"/>
      <c r="K63" s="28"/>
      <c r="L63" s="28"/>
      <c r="M63" s="28"/>
      <c r="N63" s="10">
        <f t="shared" si="6"/>
        <v>0</v>
      </c>
      <c r="O63" s="11">
        <f t="shared" si="7"/>
        <v>0</v>
      </c>
      <c r="P63" s="23"/>
      <c r="Q63" s="32" t="s">
        <v>59</v>
      </c>
      <c r="R63" s="32" t="s">
        <v>60</v>
      </c>
      <c r="S63" s="32" t="s">
        <v>61</v>
      </c>
      <c r="T63" s="33">
        <v>7</v>
      </c>
      <c r="U63" s="40"/>
      <c r="V63" s="32" t="s">
        <v>62</v>
      </c>
    </row>
    <row r="64" spans="1:22" ht="24.75" customHeight="1" x14ac:dyDescent="0.2">
      <c r="A64" s="142">
        <v>33</v>
      </c>
      <c r="B64" s="28">
        <f t="shared" si="4"/>
        <v>63</v>
      </c>
      <c r="C64" s="28">
        <v>0</v>
      </c>
      <c r="D64" s="28">
        <v>0</v>
      </c>
      <c r="E64" s="28">
        <v>0</v>
      </c>
      <c r="F64" s="28">
        <v>0</v>
      </c>
      <c r="G64" s="10">
        <f t="shared" si="5"/>
        <v>0</v>
      </c>
      <c r="H64" s="21"/>
      <c r="I64" s="28"/>
      <c r="J64" s="28"/>
      <c r="K64" s="28"/>
      <c r="L64" s="28"/>
      <c r="M64" s="28"/>
      <c r="N64" s="10">
        <f t="shared" si="6"/>
        <v>0</v>
      </c>
      <c r="O64" s="11">
        <f t="shared" si="7"/>
        <v>0</v>
      </c>
      <c r="P64" s="23"/>
      <c r="Q64" s="29" t="s">
        <v>71</v>
      </c>
      <c r="R64" s="32" t="s">
        <v>72</v>
      </c>
      <c r="S64" s="32" t="s">
        <v>73</v>
      </c>
      <c r="T64" s="33">
        <v>7</v>
      </c>
      <c r="U64" s="39"/>
      <c r="V64" s="32" t="s">
        <v>74</v>
      </c>
    </row>
    <row r="65" spans="1:22" ht="24.75" customHeight="1" x14ac:dyDescent="0.2">
      <c r="A65" s="142">
        <v>51</v>
      </c>
      <c r="B65" s="28">
        <f t="shared" si="4"/>
        <v>64</v>
      </c>
      <c r="C65" s="28">
        <v>0</v>
      </c>
      <c r="D65" s="28">
        <v>0</v>
      </c>
      <c r="E65" s="28">
        <v>0</v>
      </c>
      <c r="F65" s="28">
        <v>0</v>
      </c>
      <c r="G65" s="10">
        <f t="shared" si="5"/>
        <v>0</v>
      </c>
      <c r="H65" s="20"/>
      <c r="I65" s="28"/>
      <c r="J65" s="28"/>
      <c r="K65" s="28"/>
      <c r="L65" s="28"/>
      <c r="M65" s="28"/>
      <c r="N65" s="10">
        <f t="shared" si="6"/>
        <v>0</v>
      </c>
      <c r="O65" s="11">
        <f t="shared" si="7"/>
        <v>0</v>
      </c>
      <c r="P65" s="15"/>
      <c r="Q65" s="31" t="s">
        <v>79</v>
      </c>
      <c r="R65" s="32" t="s">
        <v>80</v>
      </c>
      <c r="S65" s="32" t="s">
        <v>81</v>
      </c>
      <c r="T65" s="33">
        <v>7</v>
      </c>
      <c r="U65" s="39"/>
      <c r="V65" s="32" t="s">
        <v>82</v>
      </c>
    </row>
    <row r="66" spans="1:22" ht="24.75" customHeight="1" x14ac:dyDescent="0.2">
      <c r="A66" s="142">
        <v>25</v>
      </c>
      <c r="B66" s="28">
        <f t="shared" ref="B66:B83" si="8">SUM(B65,1)</f>
        <v>65</v>
      </c>
      <c r="C66" s="28">
        <v>0</v>
      </c>
      <c r="D66" s="28">
        <v>0</v>
      </c>
      <c r="E66" s="28">
        <v>0</v>
      </c>
      <c r="F66" s="28">
        <v>0</v>
      </c>
      <c r="G66" s="10">
        <f t="shared" ref="G66:G83" si="9">SUM(C66:F66)</f>
        <v>0</v>
      </c>
      <c r="H66" s="20"/>
      <c r="I66" s="28"/>
      <c r="J66" s="28"/>
      <c r="K66" s="28"/>
      <c r="L66" s="28"/>
      <c r="M66" s="28"/>
      <c r="N66" s="10">
        <f t="shared" ref="N66:N83" si="10">SUM(I66:L66)</f>
        <v>0</v>
      </c>
      <c r="O66" s="11">
        <f t="shared" ref="O66:O83" si="11">G66+N66</f>
        <v>0</v>
      </c>
      <c r="P66" s="15"/>
      <c r="Q66" s="31" t="s">
        <v>88</v>
      </c>
      <c r="R66" s="32" t="s">
        <v>89</v>
      </c>
      <c r="S66" s="32" t="s">
        <v>90</v>
      </c>
      <c r="T66" s="33">
        <v>7</v>
      </c>
      <c r="U66" s="39"/>
      <c r="V66" s="32" t="s">
        <v>91</v>
      </c>
    </row>
    <row r="67" spans="1:22" ht="24.75" customHeight="1" x14ac:dyDescent="0.2">
      <c r="A67" s="142">
        <v>27</v>
      </c>
      <c r="B67" s="28">
        <f t="shared" si="8"/>
        <v>66</v>
      </c>
      <c r="C67" s="28">
        <v>0</v>
      </c>
      <c r="D67" s="28">
        <v>0</v>
      </c>
      <c r="E67" s="28">
        <v>0</v>
      </c>
      <c r="F67" s="28">
        <v>0</v>
      </c>
      <c r="G67" s="10">
        <f t="shared" si="9"/>
        <v>0</v>
      </c>
      <c r="H67" s="21"/>
      <c r="I67" s="28"/>
      <c r="J67" s="28"/>
      <c r="K67" s="28"/>
      <c r="L67" s="28"/>
      <c r="M67" s="28"/>
      <c r="N67" s="10">
        <f t="shared" si="10"/>
        <v>0</v>
      </c>
      <c r="O67" s="11">
        <f t="shared" si="11"/>
        <v>0</v>
      </c>
      <c r="P67" s="23"/>
      <c r="Q67" s="31" t="s">
        <v>44</v>
      </c>
      <c r="R67" s="32" t="s">
        <v>237</v>
      </c>
      <c r="S67" s="32" t="s">
        <v>236</v>
      </c>
      <c r="T67" s="33">
        <v>7</v>
      </c>
      <c r="U67" s="39"/>
      <c r="V67" s="32"/>
    </row>
    <row r="68" spans="1:22" ht="24.75" customHeight="1" x14ac:dyDescent="0.2">
      <c r="A68" s="142">
        <v>70</v>
      </c>
      <c r="B68" s="28">
        <f t="shared" si="8"/>
        <v>67</v>
      </c>
      <c r="C68" s="28">
        <v>0</v>
      </c>
      <c r="D68" s="28">
        <v>0</v>
      </c>
      <c r="E68" s="28">
        <v>0</v>
      </c>
      <c r="F68" s="28">
        <v>0</v>
      </c>
      <c r="G68" s="10">
        <f t="shared" si="9"/>
        <v>0</v>
      </c>
      <c r="H68" s="20"/>
      <c r="I68" s="28"/>
      <c r="J68" s="28"/>
      <c r="K68" s="28"/>
      <c r="L68" s="28"/>
      <c r="M68" s="28"/>
      <c r="N68" s="10">
        <f t="shared" si="10"/>
        <v>0</v>
      </c>
      <c r="O68" s="11">
        <f t="shared" si="11"/>
        <v>0</v>
      </c>
      <c r="P68" s="15"/>
      <c r="Q68" s="31" t="s">
        <v>98</v>
      </c>
      <c r="R68" s="32" t="s">
        <v>99</v>
      </c>
      <c r="S68" s="32" t="s">
        <v>100</v>
      </c>
      <c r="T68" s="33">
        <v>7</v>
      </c>
      <c r="U68" s="39"/>
      <c r="V68" s="32" t="s">
        <v>101</v>
      </c>
    </row>
    <row r="69" spans="1:22" ht="24.75" customHeight="1" x14ac:dyDescent="0.2">
      <c r="A69" s="142">
        <v>41</v>
      </c>
      <c r="B69" s="28">
        <f t="shared" si="8"/>
        <v>68</v>
      </c>
      <c r="C69" s="28">
        <v>0</v>
      </c>
      <c r="D69" s="28">
        <v>0</v>
      </c>
      <c r="E69" s="28">
        <v>0</v>
      </c>
      <c r="F69" s="28">
        <v>0</v>
      </c>
      <c r="G69" s="10">
        <f t="shared" si="9"/>
        <v>0</v>
      </c>
      <c r="H69" s="20"/>
      <c r="I69" s="28"/>
      <c r="J69" s="28"/>
      <c r="K69" s="28"/>
      <c r="L69" s="28"/>
      <c r="M69" s="28"/>
      <c r="N69" s="10">
        <f t="shared" si="10"/>
        <v>0</v>
      </c>
      <c r="O69" s="11">
        <f t="shared" si="11"/>
        <v>0</v>
      </c>
      <c r="P69" s="15"/>
      <c r="Q69" s="31" t="s">
        <v>110</v>
      </c>
      <c r="R69" s="32" t="s">
        <v>111</v>
      </c>
      <c r="S69" s="32" t="s">
        <v>112</v>
      </c>
      <c r="T69" s="33">
        <v>7</v>
      </c>
      <c r="U69" s="39"/>
      <c r="V69" s="32" t="s">
        <v>113</v>
      </c>
    </row>
    <row r="70" spans="1:22" ht="24.75" customHeight="1" x14ac:dyDescent="0.2">
      <c r="A70" s="142">
        <v>30</v>
      </c>
      <c r="B70" s="28">
        <f t="shared" si="8"/>
        <v>69</v>
      </c>
      <c r="C70" s="28">
        <v>0</v>
      </c>
      <c r="D70" s="28">
        <v>0</v>
      </c>
      <c r="E70" s="28">
        <v>0</v>
      </c>
      <c r="F70" s="28">
        <v>0</v>
      </c>
      <c r="G70" s="10">
        <f t="shared" si="9"/>
        <v>0</v>
      </c>
      <c r="H70" s="20"/>
      <c r="I70" s="28"/>
      <c r="J70" s="28"/>
      <c r="K70" s="28"/>
      <c r="L70" s="28"/>
      <c r="M70" s="28"/>
      <c r="N70" s="10">
        <f t="shared" si="10"/>
        <v>0</v>
      </c>
      <c r="O70" s="11">
        <f t="shared" si="11"/>
        <v>0</v>
      </c>
      <c r="P70" s="15"/>
      <c r="Q70" s="29" t="s">
        <v>118</v>
      </c>
      <c r="R70" s="29" t="s">
        <v>119</v>
      </c>
      <c r="S70" s="29" t="s">
        <v>120</v>
      </c>
      <c r="T70" s="42">
        <v>7</v>
      </c>
      <c r="U70" s="37"/>
      <c r="V70" s="29" t="s">
        <v>121</v>
      </c>
    </row>
    <row r="71" spans="1:22" ht="24.75" customHeight="1" x14ac:dyDescent="0.2">
      <c r="A71" s="142">
        <v>32</v>
      </c>
      <c r="B71" s="28">
        <f t="shared" si="8"/>
        <v>70</v>
      </c>
      <c r="C71" s="28">
        <v>0</v>
      </c>
      <c r="D71" s="28">
        <v>0</v>
      </c>
      <c r="E71" s="28">
        <v>0</v>
      </c>
      <c r="F71" s="28">
        <v>0</v>
      </c>
      <c r="G71" s="10">
        <f t="shared" si="9"/>
        <v>0</v>
      </c>
      <c r="H71" s="20"/>
      <c r="I71" s="28"/>
      <c r="J71" s="28"/>
      <c r="K71" s="28"/>
      <c r="L71" s="28"/>
      <c r="M71" s="28"/>
      <c r="N71" s="10">
        <f t="shared" si="10"/>
        <v>0</v>
      </c>
      <c r="O71" s="11">
        <f t="shared" si="11"/>
        <v>0</v>
      </c>
      <c r="P71" s="15"/>
      <c r="Q71" s="29" t="s">
        <v>124</v>
      </c>
      <c r="R71" s="32" t="s">
        <v>125</v>
      </c>
      <c r="S71" s="34" t="s">
        <v>126</v>
      </c>
      <c r="T71" s="46">
        <v>7</v>
      </c>
      <c r="U71" s="47"/>
      <c r="V71" s="44" t="s">
        <v>127</v>
      </c>
    </row>
    <row r="72" spans="1:22" ht="24.75" customHeight="1" x14ac:dyDescent="0.2">
      <c r="A72" s="142">
        <v>22</v>
      </c>
      <c r="B72" s="28">
        <f t="shared" si="8"/>
        <v>71</v>
      </c>
      <c r="C72" s="28">
        <v>0</v>
      </c>
      <c r="D72" s="28">
        <v>0</v>
      </c>
      <c r="E72" s="28">
        <v>0</v>
      </c>
      <c r="F72" s="28">
        <v>0</v>
      </c>
      <c r="G72" s="10">
        <f t="shared" si="9"/>
        <v>0</v>
      </c>
      <c r="H72" s="20"/>
      <c r="I72" s="28"/>
      <c r="J72" s="28"/>
      <c r="K72" s="28"/>
      <c r="L72" s="28"/>
      <c r="M72" s="28"/>
      <c r="N72" s="10">
        <f t="shared" si="10"/>
        <v>0</v>
      </c>
      <c r="O72" s="11">
        <f t="shared" si="11"/>
        <v>0</v>
      </c>
      <c r="P72" s="15"/>
      <c r="Q72" s="31" t="s">
        <v>132</v>
      </c>
      <c r="R72" s="32" t="s">
        <v>133</v>
      </c>
      <c r="S72" s="32" t="s">
        <v>134</v>
      </c>
      <c r="T72" s="33">
        <v>7</v>
      </c>
      <c r="U72" s="39"/>
      <c r="V72" s="32" t="s">
        <v>135</v>
      </c>
    </row>
    <row r="73" spans="1:22" ht="24.75" customHeight="1" x14ac:dyDescent="0.2">
      <c r="A73" s="142">
        <v>44</v>
      </c>
      <c r="B73" s="28">
        <f t="shared" si="8"/>
        <v>72</v>
      </c>
      <c r="C73" s="28">
        <v>0</v>
      </c>
      <c r="D73" s="28">
        <v>0</v>
      </c>
      <c r="E73" s="28">
        <v>0</v>
      </c>
      <c r="F73" s="28">
        <v>0</v>
      </c>
      <c r="G73" s="10">
        <f t="shared" si="9"/>
        <v>0</v>
      </c>
      <c r="H73" s="20"/>
      <c r="I73" s="28"/>
      <c r="J73" s="28"/>
      <c r="K73" s="28"/>
      <c r="L73" s="28"/>
      <c r="M73" s="28"/>
      <c r="N73" s="10">
        <f t="shared" si="10"/>
        <v>0</v>
      </c>
      <c r="O73" s="11">
        <f t="shared" si="11"/>
        <v>0</v>
      </c>
      <c r="P73" s="15"/>
      <c r="Q73" s="31" t="s">
        <v>152</v>
      </c>
      <c r="R73" s="32" t="s">
        <v>153</v>
      </c>
      <c r="S73" s="32" t="s">
        <v>154</v>
      </c>
      <c r="T73" s="33">
        <v>7</v>
      </c>
      <c r="U73" s="39"/>
      <c r="V73" s="32" t="s">
        <v>155</v>
      </c>
    </row>
    <row r="74" spans="1:22" ht="24.75" customHeight="1" x14ac:dyDescent="0.2">
      <c r="A74" s="142">
        <v>54</v>
      </c>
      <c r="B74" s="28">
        <f t="shared" si="8"/>
        <v>73</v>
      </c>
      <c r="C74" s="28">
        <v>0</v>
      </c>
      <c r="D74" s="28">
        <v>0</v>
      </c>
      <c r="E74" s="28">
        <v>0</v>
      </c>
      <c r="F74" s="28">
        <v>0</v>
      </c>
      <c r="G74" s="10">
        <f t="shared" si="9"/>
        <v>0</v>
      </c>
      <c r="H74" s="20"/>
      <c r="I74" s="28"/>
      <c r="J74" s="28"/>
      <c r="K74" s="28"/>
      <c r="L74" s="28"/>
      <c r="M74" s="28"/>
      <c r="N74" s="10">
        <f t="shared" si="10"/>
        <v>0</v>
      </c>
      <c r="O74" s="11">
        <f t="shared" si="11"/>
        <v>0</v>
      </c>
      <c r="P74" s="15"/>
      <c r="Q74" s="31" t="s">
        <v>156</v>
      </c>
      <c r="R74" s="32" t="s">
        <v>157</v>
      </c>
      <c r="S74" s="32" t="s">
        <v>158</v>
      </c>
      <c r="T74" s="27">
        <v>7</v>
      </c>
      <c r="U74" s="26"/>
      <c r="V74" s="45" t="s">
        <v>159</v>
      </c>
    </row>
    <row r="75" spans="1:22" ht="24.75" customHeight="1" x14ac:dyDescent="0.2">
      <c r="A75" s="142">
        <v>36</v>
      </c>
      <c r="B75" s="28">
        <f t="shared" si="8"/>
        <v>74</v>
      </c>
      <c r="C75" s="28">
        <v>0</v>
      </c>
      <c r="D75" s="28">
        <v>0</v>
      </c>
      <c r="E75" s="28">
        <v>0</v>
      </c>
      <c r="F75" s="28">
        <v>0</v>
      </c>
      <c r="G75" s="10">
        <f t="shared" si="9"/>
        <v>0</v>
      </c>
      <c r="H75" s="20"/>
      <c r="I75" s="28"/>
      <c r="J75" s="28"/>
      <c r="K75" s="28"/>
      <c r="L75" s="28"/>
      <c r="M75" s="28"/>
      <c r="N75" s="10">
        <f t="shared" si="10"/>
        <v>0</v>
      </c>
      <c r="O75" s="11">
        <f t="shared" si="11"/>
        <v>0</v>
      </c>
      <c r="P75" s="15"/>
      <c r="Q75" s="29" t="s">
        <v>160</v>
      </c>
      <c r="R75" s="32" t="s">
        <v>166</v>
      </c>
      <c r="S75" s="32" t="s">
        <v>167</v>
      </c>
      <c r="T75" s="33">
        <v>7</v>
      </c>
      <c r="U75" s="39" t="s">
        <v>168</v>
      </c>
      <c r="V75" s="32" t="s">
        <v>169</v>
      </c>
    </row>
    <row r="76" spans="1:22" ht="24.75" customHeight="1" x14ac:dyDescent="0.2">
      <c r="A76" s="142">
        <v>38</v>
      </c>
      <c r="B76" s="28">
        <f t="shared" si="8"/>
        <v>75</v>
      </c>
      <c r="C76" s="28">
        <v>0</v>
      </c>
      <c r="D76" s="28">
        <v>0</v>
      </c>
      <c r="E76" s="28">
        <v>0</v>
      </c>
      <c r="F76" s="28">
        <v>0</v>
      </c>
      <c r="G76" s="10">
        <f t="shared" si="9"/>
        <v>0</v>
      </c>
      <c r="H76" s="20"/>
      <c r="I76" s="28"/>
      <c r="J76" s="28"/>
      <c r="K76" s="28"/>
      <c r="L76" s="28"/>
      <c r="M76" s="28"/>
      <c r="N76" s="10">
        <f t="shared" si="10"/>
        <v>0</v>
      </c>
      <c r="O76" s="11">
        <f t="shared" si="11"/>
        <v>0</v>
      </c>
      <c r="P76" s="15"/>
      <c r="Q76" s="31" t="s">
        <v>53</v>
      </c>
      <c r="R76" s="29" t="s">
        <v>187</v>
      </c>
      <c r="S76" s="32" t="s">
        <v>188</v>
      </c>
      <c r="T76" s="33">
        <v>7</v>
      </c>
      <c r="U76" s="39"/>
      <c r="V76" s="32" t="s">
        <v>189</v>
      </c>
    </row>
    <row r="77" spans="1:22" ht="24.75" customHeight="1" x14ac:dyDescent="0.2">
      <c r="A77" s="142">
        <v>40</v>
      </c>
      <c r="B77" s="28">
        <f t="shared" si="8"/>
        <v>76</v>
      </c>
      <c r="C77" s="28">
        <v>0</v>
      </c>
      <c r="D77" s="28">
        <v>0</v>
      </c>
      <c r="E77" s="28">
        <v>0</v>
      </c>
      <c r="F77" s="28">
        <v>0</v>
      </c>
      <c r="G77" s="10">
        <f t="shared" si="9"/>
        <v>0</v>
      </c>
      <c r="H77" s="24"/>
      <c r="I77" s="28"/>
      <c r="J77" s="28"/>
      <c r="K77" s="28"/>
      <c r="L77" s="28"/>
      <c r="M77" s="28"/>
      <c r="N77" s="10">
        <f t="shared" si="10"/>
        <v>0</v>
      </c>
      <c r="O77" s="11">
        <f t="shared" si="11"/>
        <v>0</v>
      </c>
      <c r="P77" s="23"/>
      <c r="Q77" s="31" t="s">
        <v>197</v>
      </c>
      <c r="R77" s="32" t="s">
        <v>198</v>
      </c>
      <c r="S77" s="32" t="s">
        <v>199</v>
      </c>
      <c r="T77" s="33">
        <v>7</v>
      </c>
      <c r="U77" s="39"/>
      <c r="V77" s="32" t="s">
        <v>200</v>
      </c>
    </row>
    <row r="78" spans="1:22" ht="24.75" customHeight="1" x14ac:dyDescent="0.2">
      <c r="A78" s="142">
        <v>20</v>
      </c>
      <c r="B78" s="28">
        <f t="shared" si="8"/>
        <v>77</v>
      </c>
      <c r="C78" s="28">
        <v>0</v>
      </c>
      <c r="D78" s="28">
        <v>0</v>
      </c>
      <c r="E78" s="28">
        <v>0</v>
      </c>
      <c r="F78" s="28">
        <v>0</v>
      </c>
      <c r="G78" s="10">
        <f t="shared" si="9"/>
        <v>0</v>
      </c>
      <c r="H78" s="24"/>
      <c r="I78" s="28"/>
      <c r="J78" s="28"/>
      <c r="K78" s="28"/>
      <c r="L78" s="28"/>
      <c r="M78" s="28"/>
      <c r="N78" s="10">
        <f t="shared" si="10"/>
        <v>0</v>
      </c>
      <c r="O78" s="11">
        <f t="shared" si="11"/>
        <v>0</v>
      </c>
      <c r="P78" s="23"/>
      <c r="Q78" s="29" t="s">
        <v>71</v>
      </c>
      <c r="R78" s="32" t="s">
        <v>205</v>
      </c>
      <c r="S78" s="32" t="s">
        <v>206</v>
      </c>
      <c r="T78" s="33">
        <v>7</v>
      </c>
      <c r="U78" s="39"/>
      <c r="V78" s="32" t="s">
        <v>207</v>
      </c>
    </row>
    <row r="79" spans="1:22" ht="24.75" customHeight="1" x14ac:dyDescent="0.2">
      <c r="A79" s="142">
        <v>17</v>
      </c>
      <c r="B79" s="28">
        <f t="shared" si="8"/>
        <v>78</v>
      </c>
      <c r="C79" s="28">
        <v>0</v>
      </c>
      <c r="D79" s="28">
        <v>0</v>
      </c>
      <c r="E79" s="28">
        <v>0</v>
      </c>
      <c r="F79" s="28">
        <v>0</v>
      </c>
      <c r="G79" s="10">
        <f t="shared" si="9"/>
        <v>0</v>
      </c>
      <c r="H79" s="24"/>
      <c r="I79" s="28"/>
      <c r="J79" s="28"/>
      <c r="K79" s="28"/>
      <c r="L79" s="28"/>
      <c r="M79" s="28"/>
      <c r="N79" s="10">
        <f t="shared" si="10"/>
        <v>0</v>
      </c>
      <c r="O79" s="11">
        <f t="shared" si="11"/>
        <v>0</v>
      </c>
      <c r="P79" s="23"/>
      <c r="Q79" s="29" t="s">
        <v>214</v>
      </c>
      <c r="R79" s="29" t="s">
        <v>238</v>
      </c>
      <c r="S79" s="29" t="s">
        <v>215</v>
      </c>
      <c r="T79" s="42">
        <v>7</v>
      </c>
      <c r="U79" s="37"/>
      <c r="V79" s="29" t="s">
        <v>216</v>
      </c>
    </row>
    <row r="80" spans="1:22" ht="24.75" customHeight="1" x14ac:dyDescent="0.2">
      <c r="A80" s="142">
        <v>23</v>
      </c>
      <c r="B80" s="28">
        <f t="shared" si="8"/>
        <v>79</v>
      </c>
      <c r="C80" s="28">
        <v>0</v>
      </c>
      <c r="D80" s="28">
        <v>0</v>
      </c>
      <c r="E80" s="28">
        <v>0</v>
      </c>
      <c r="F80" s="28">
        <v>0</v>
      </c>
      <c r="G80" s="10">
        <f t="shared" si="9"/>
        <v>0</v>
      </c>
      <c r="H80" s="24"/>
      <c r="I80" s="28"/>
      <c r="J80" s="28"/>
      <c r="K80" s="28"/>
      <c r="L80" s="28"/>
      <c r="M80" s="28"/>
      <c r="N80" s="10">
        <f t="shared" si="10"/>
        <v>0</v>
      </c>
      <c r="O80" s="11">
        <f t="shared" si="11"/>
        <v>0</v>
      </c>
      <c r="P80" s="23"/>
      <c r="Q80" s="31" t="s">
        <v>88</v>
      </c>
      <c r="R80" s="32" t="s">
        <v>219</v>
      </c>
      <c r="S80" s="32" t="s">
        <v>220</v>
      </c>
      <c r="T80" s="33">
        <v>7</v>
      </c>
      <c r="U80" s="39"/>
      <c r="V80" s="32" t="s">
        <v>221</v>
      </c>
    </row>
    <row r="81" spans="1:251" ht="24.75" customHeight="1" x14ac:dyDescent="0.2">
      <c r="A81" s="142">
        <v>47</v>
      </c>
      <c r="B81" s="28">
        <f t="shared" si="8"/>
        <v>80</v>
      </c>
      <c r="C81" s="28">
        <v>0</v>
      </c>
      <c r="D81" s="28">
        <v>0</v>
      </c>
      <c r="E81" s="28">
        <v>0</v>
      </c>
      <c r="F81" s="28">
        <v>0</v>
      </c>
      <c r="G81" s="10">
        <f t="shared" si="9"/>
        <v>0</v>
      </c>
      <c r="H81" s="24"/>
      <c r="I81" s="28"/>
      <c r="J81" s="28"/>
      <c r="K81" s="28"/>
      <c r="L81" s="28"/>
      <c r="M81" s="28"/>
      <c r="N81" s="10">
        <f t="shared" si="10"/>
        <v>0</v>
      </c>
      <c r="O81" s="11">
        <f t="shared" si="11"/>
        <v>0</v>
      </c>
      <c r="P81" s="23"/>
      <c r="Q81" s="31" t="s">
        <v>222</v>
      </c>
      <c r="R81" s="32" t="s">
        <v>682</v>
      </c>
      <c r="S81" s="32" t="s">
        <v>680</v>
      </c>
      <c r="T81" s="33">
        <v>7</v>
      </c>
      <c r="U81" s="39"/>
      <c r="V81" s="32" t="s">
        <v>223</v>
      </c>
    </row>
    <row r="82" spans="1:251" ht="24.75" customHeight="1" x14ac:dyDescent="0.2">
      <c r="A82" s="142">
        <v>45</v>
      </c>
      <c r="B82" s="28">
        <f t="shared" si="8"/>
        <v>81</v>
      </c>
      <c r="C82" s="28">
        <v>0</v>
      </c>
      <c r="D82" s="28">
        <v>0</v>
      </c>
      <c r="E82" s="28">
        <v>0</v>
      </c>
      <c r="F82" s="28">
        <v>0</v>
      </c>
      <c r="G82" s="10">
        <f t="shared" si="9"/>
        <v>0</v>
      </c>
      <c r="H82" s="24"/>
      <c r="I82" s="28"/>
      <c r="J82" s="28"/>
      <c r="K82" s="28"/>
      <c r="L82" s="28"/>
      <c r="M82" s="28"/>
      <c r="N82" s="10">
        <f t="shared" si="10"/>
        <v>0</v>
      </c>
      <c r="O82" s="11">
        <f t="shared" si="11"/>
        <v>0</v>
      </c>
      <c r="P82" s="23"/>
      <c r="Q82" s="31" t="s">
        <v>152</v>
      </c>
      <c r="R82" s="32" t="s">
        <v>224</v>
      </c>
      <c r="S82" s="32" t="s">
        <v>225</v>
      </c>
      <c r="T82" s="33">
        <v>7</v>
      </c>
      <c r="U82" s="39"/>
      <c r="V82" s="32" t="s">
        <v>226</v>
      </c>
    </row>
    <row r="83" spans="1:251" ht="24.75" customHeight="1" x14ac:dyDescent="0.2">
      <c r="A83" s="142">
        <v>43</v>
      </c>
      <c r="B83" s="28">
        <f t="shared" si="8"/>
        <v>82</v>
      </c>
      <c r="C83" s="28">
        <v>0</v>
      </c>
      <c r="D83" s="28">
        <v>0</v>
      </c>
      <c r="E83" s="28">
        <v>0</v>
      </c>
      <c r="F83" s="28">
        <v>0</v>
      </c>
      <c r="G83" s="10">
        <f t="shared" si="9"/>
        <v>0</v>
      </c>
      <c r="H83" s="24"/>
      <c r="I83" s="28"/>
      <c r="J83" s="28"/>
      <c r="K83" s="28"/>
      <c r="L83" s="28"/>
      <c r="M83" s="28"/>
      <c r="N83" s="10">
        <f t="shared" si="10"/>
        <v>0</v>
      </c>
      <c r="O83" s="11">
        <f t="shared" si="11"/>
        <v>0</v>
      </c>
      <c r="P83" s="23"/>
      <c r="Q83" s="31" t="s">
        <v>227</v>
      </c>
      <c r="R83" s="32" t="s">
        <v>228</v>
      </c>
      <c r="S83" s="32" t="s">
        <v>229</v>
      </c>
      <c r="T83" s="33">
        <v>7</v>
      </c>
      <c r="U83" s="39"/>
      <c r="V83" s="32" t="s">
        <v>230</v>
      </c>
    </row>
    <row r="85" spans="1:251" x14ac:dyDescent="0.2">
      <c r="A85" s="123"/>
      <c r="B85" s="123"/>
      <c r="C85" s="1" t="s">
        <v>675</v>
      </c>
      <c r="H85" s="1"/>
      <c r="O85" s="1" t="s">
        <v>676</v>
      </c>
      <c r="P85" s="3"/>
      <c r="Q85" s="4"/>
      <c r="R85" s="147" t="s">
        <v>677</v>
      </c>
      <c r="S85" s="146" t="s">
        <v>678</v>
      </c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</row>
  </sheetData>
  <autoFilter ref="A1:V83">
    <sortState ref="A2:V83">
      <sortCondition descending="1" ref="O1:O83"/>
    </sortState>
  </autoFilter>
  <sortState ref="A2:W83">
    <sortCondition descending="1" ref="G2:G83"/>
    <sortCondition ref="R2:R83"/>
  </sortState>
  <phoneticPr fontId="2" type="noConversion"/>
  <pageMargins left="0.19685039370078741" right="0.19685039370078741" top="0.51181102362204722" bottom="0.19685039370078741" header="0.15748031496062992" footer="0.19685039370078741"/>
  <pageSetup paperSize="9" fitToHeight="0" orientation="landscape" r:id="rId1"/>
  <headerFooter alignWithMargins="0">
    <oddHeader>&amp;L19,27.01.2020&amp;CПротокол результатів
ІІІ (обласного) етапу Всеукраїнської учнівської олімпіади з математики&amp;R7 клас
МАХ - 56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3"/>
  <sheetViews>
    <sheetView view="pageLayout" topLeftCell="B1" zoomScaleNormal="100" workbookViewId="0">
      <selection activeCell="Q8" sqref="Q8"/>
    </sheetView>
  </sheetViews>
  <sheetFormatPr defaultRowHeight="27" customHeight="1" x14ac:dyDescent="0.2"/>
  <cols>
    <col min="1" max="1" width="5.28515625" style="2" hidden="1" customWidth="1"/>
    <col min="2" max="2" width="4.28515625" style="2" customWidth="1"/>
    <col min="3" max="7" width="3.140625" style="1" customWidth="1"/>
    <col min="8" max="8" width="3.42578125" style="1" customWidth="1"/>
    <col min="9" max="9" width="5" style="1" hidden="1" customWidth="1"/>
    <col min="10" max="13" width="3.28515625" style="1" customWidth="1"/>
    <col min="14" max="14" width="5.28515625" style="1" customWidth="1"/>
    <col min="15" max="15" width="5" style="3" customWidth="1"/>
    <col min="16" max="16" width="4" style="4" customWidth="1"/>
    <col min="17" max="17" width="16.7109375" style="16" customWidth="1"/>
    <col min="18" max="18" width="21.140625" style="87" customWidth="1"/>
    <col min="19" max="19" width="51.42578125" style="16" customWidth="1"/>
    <col min="20" max="20" width="4.7109375" hidden="1" customWidth="1"/>
    <col min="21" max="21" width="5.7109375" hidden="1" customWidth="1"/>
    <col min="22" max="22" width="9.140625" hidden="1" customWidth="1"/>
    <col min="23" max="23" width="0.140625" customWidth="1"/>
  </cols>
  <sheetData>
    <row r="1" spans="1:23" s="5" customFormat="1" ht="27" customHeight="1" x14ac:dyDescent="0.2">
      <c r="A1" s="6" t="s">
        <v>0</v>
      </c>
      <c r="B1" s="51" t="s">
        <v>241</v>
      </c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3" t="s">
        <v>1</v>
      </c>
      <c r="I1" s="54" t="s">
        <v>0</v>
      </c>
      <c r="J1" s="52">
        <v>1</v>
      </c>
      <c r="K1" s="52">
        <v>2</v>
      </c>
      <c r="L1" s="52">
        <v>3</v>
      </c>
      <c r="M1" s="52">
        <v>4</v>
      </c>
      <c r="N1" s="53" t="s">
        <v>1</v>
      </c>
      <c r="O1" s="55" t="s">
        <v>3</v>
      </c>
      <c r="P1" s="54" t="s">
        <v>2</v>
      </c>
      <c r="Q1" s="56" t="s">
        <v>4</v>
      </c>
      <c r="R1" s="88" t="s">
        <v>5</v>
      </c>
      <c r="S1" s="56" t="s">
        <v>6</v>
      </c>
      <c r="T1" s="57"/>
      <c r="U1" s="56" t="s">
        <v>245</v>
      </c>
      <c r="V1" s="57"/>
      <c r="W1" s="58" t="s">
        <v>8</v>
      </c>
    </row>
    <row r="2" spans="1:23" ht="27" customHeight="1" x14ac:dyDescent="0.2">
      <c r="A2" s="59">
        <v>32</v>
      </c>
      <c r="B2" s="60">
        <f t="shared" ref="B2:B33" si="0">SUM(B1,1)</f>
        <v>1</v>
      </c>
      <c r="C2" s="42">
        <v>7</v>
      </c>
      <c r="D2" s="42">
        <v>7</v>
      </c>
      <c r="E2" s="61">
        <f>6+1</f>
        <v>7</v>
      </c>
      <c r="F2" s="42">
        <v>7</v>
      </c>
      <c r="G2" s="42">
        <v>7</v>
      </c>
      <c r="H2" s="10">
        <f t="shared" ref="H2:H33" si="1">SUM(C2:G2)</f>
        <v>35</v>
      </c>
      <c r="I2" s="62">
        <v>18</v>
      </c>
      <c r="J2" s="42">
        <v>7</v>
      </c>
      <c r="K2" s="42">
        <v>7</v>
      </c>
      <c r="L2" s="42">
        <v>7</v>
      </c>
      <c r="M2" s="42">
        <v>3</v>
      </c>
      <c r="N2" s="10">
        <f t="shared" ref="N2:N33" si="2">SUM(J2:M2)</f>
        <v>24</v>
      </c>
      <c r="O2" s="11">
        <f t="shared" ref="O2:O33" si="3">H2+N2</f>
        <v>59</v>
      </c>
      <c r="P2" s="63" t="s">
        <v>242</v>
      </c>
      <c r="Q2" s="31" t="s">
        <v>14</v>
      </c>
      <c r="R2" s="29" t="s">
        <v>246</v>
      </c>
      <c r="S2" s="34" t="s">
        <v>16</v>
      </c>
      <c r="T2" s="35">
        <v>8</v>
      </c>
      <c r="U2" s="41"/>
      <c r="V2" s="35" t="s">
        <v>247</v>
      </c>
      <c r="W2" s="64" t="s">
        <v>23</v>
      </c>
    </row>
    <row r="3" spans="1:23" ht="27" customHeight="1" x14ac:dyDescent="0.2">
      <c r="A3" s="59">
        <v>4</v>
      </c>
      <c r="B3" s="60">
        <f t="shared" si="0"/>
        <v>2</v>
      </c>
      <c r="C3" s="42">
        <v>7</v>
      </c>
      <c r="D3" s="42">
        <v>7</v>
      </c>
      <c r="E3" s="42">
        <v>7</v>
      </c>
      <c r="F3" s="42">
        <v>7</v>
      </c>
      <c r="G3" s="42">
        <v>7</v>
      </c>
      <c r="H3" s="10">
        <f t="shared" si="1"/>
        <v>35</v>
      </c>
      <c r="I3" s="62">
        <v>4</v>
      </c>
      <c r="J3" s="42">
        <v>7</v>
      </c>
      <c r="K3" s="42">
        <v>6</v>
      </c>
      <c r="L3" s="42">
        <v>0</v>
      </c>
      <c r="M3" s="42">
        <v>7</v>
      </c>
      <c r="N3" s="10">
        <f t="shared" si="2"/>
        <v>20</v>
      </c>
      <c r="O3" s="11">
        <f t="shared" si="3"/>
        <v>55</v>
      </c>
      <c r="P3" s="63" t="s">
        <v>242</v>
      </c>
      <c r="Q3" s="31" t="s">
        <v>14</v>
      </c>
      <c r="R3" s="85" t="s">
        <v>248</v>
      </c>
      <c r="S3" s="34" t="s">
        <v>16</v>
      </c>
      <c r="T3" s="33">
        <v>8</v>
      </c>
      <c r="U3" s="43"/>
      <c r="V3" s="35" t="s">
        <v>243</v>
      </c>
      <c r="W3" s="64" t="s">
        <v>17</v>
      </c>
    </row>
    <row r="4" spans="1:23" ht="27" customHeight="1" x14ac:dyDescent="0.2">
      <c r="A4" s="59">
        <v>20</v>
      </c>
      <c r="B4" s="60">
        <f t="shared" si="0"/>
        <v>3</v>
      </c>
      <c r="C4" s="42">
        <v>7</v>
      </c>
      <c r="D4" s="42">
        <v>7</v>
      </c>
      <c r="E4" s="42">
        <v>7</v>
      </c>
      <c r="F4" s="42">
        <v>7</v>
      </c>
      <c r="G4" s="42">
        <v>6</v>
      </c>
      <c r="H4" s="10">
        <f t="shared" si="1"/>
        <v>34</v>
      </c>
      <c r="I4" s="62">
        <v>8</v>
      </c>
      <c r="J4" s="42">
        <v>7</v>
      </c>
      <c r="K4" s="42">
        <v>6</v>
      </c>
      <c r="L4" s="42">
        <v>1</v>
      </c>
      <c r="M4" s="42">
        <v>5</v>
      </c>
      <c r="N4" s="10">
        <f t="shared" si="2"/>
        <v>19</v>
      </c>
      <c r="O4" s="11">
        <f t="shared" si="3"/>
        <v>53</v>
      </c>
      <c r="P4" s="63" t="s">
        <v>242</v>
      </c>
      <c r="Q4" s="29" t="s">
        <v>170</v>
      </c>
      <c r="R4" s="85" t="s">
        <v>249</v>
      </c>
      <c r="S4" s="32" t="s">
        <v>172</v>
      </c>
      <c r="T4" s="35">
        <v>8</v>
      </c>
      <c r="U4" s="37" t="s">
        <v>250</v>
      </c>
      <c r="V4" s="35" t="s">
        <v>247</v>
      </c>
      <c r="W4" s="64" t="s">
        <v>251</v>
      </c>
    </row>
    <row r="5" spans="1:23" ht="27" customHeight="1" x14ac:dyDescent="0.2">
      <c r="A5" s="59">
        <v>10</v>
      </c>
      <c r="B5" s="60">
        <f t="shared" si="0"/>
        <v>4</v>
      </c>
      <c r="C5" s="42">
        <v>7</v>
      </c>
      <c r="D5" s="42">
        <v>7</v>
      </c>
      <c r="E5" s="42">
        <v>7</v>
      </c>
      <c r="F5" s="42">
        <v>7</v>
      </c>
      <c r="G5" s="42">
        <v>7</v>
      </c>
      <c r="H5" s="10">
        <f t="shared" si="1"/>
        <v>35</v>
      </c>
      <c r="I5" s="62">
        <v>2</v>
      </c>
      <c r="J5" s="42">
        <v>6</v>
      </c>
      <c r="K5" s="138">
        <f>5+1</f>
        <v>6</v>
      </c>
      <c r="L5" s="42">
        <v>1</v>
      </c>
      <c r="M5" s="42">
        <v>4</v>
      </c>
      <c r="N5" s="10">
        <f t="shared" si="2"/>
        <v>17</v>
      </c>
      <c r="O5" s="11">
        <f t="shared" si="3"/>
        <v>52</v>
      </c>
      <c r="P5" s="63" t="s">
        <v>242</v>
      </c>
      <c r="Q5" s="31" t="s">
        <v>14</v>
      </c>
      <c r="R5" s="85" t="s">
        <v>255</v>
      </c>
      <c r="S5" s="34" t="s">
        <v>16</v>
      </c>
      <c r="T5" s="33">
        <v>8</v>
      </c>
      <c r="U5" s="43"/>
      <c r="V5" s="35" t="s">
        <v>242</v>
      </c>
      <c r="W5" s="64" t="s">
        <v>17</v>
      </c>
    </row>
    <row r="6" spans="1:23" ht="27" customHeight="1" x14ac:dyDescent="0.2">
      <c r="A6" s="59">
        <v>65</v>
      </c>
      <c r="B6" s="60">
        <f t="shared" si="0"/>
        <v>5</v>
      </c>
      <c r="C6" s="42">
        <v>7</v>
      </c>
      <c r="D6" s="42">
        <v>7</v>
      </c>
      <c r="E6" s="42">
        <v>7</v>
      </c>
      <c r="F6" s="42">
        <v>6</v>
      </c>
      <c r="G6" s="42">
        <v>6</v>
      </c>
      <c r="H6" s="10">
        <f t="shared" si="1"/>
        <v>33</v>
      </c>
      <c r="I6" s="62">
        <v>30</v>
      </c>
      <c r="J6" s="42">
        <v>6</v>
      </c>
      <c r="K6" s="42">
        <v>7</v>
      </c>
      <c r="L6" s="42">
        <v>2</v>
      </c>
      <c r="M6" s="42">
        <v>4</v>
      </c>
      <c r="N6" s="10">
        <f t="shared" si="2"/>
        <v>19</v>
      </c>
      <c r="O6" s="11">
        <f t="shared" si="3"/>
        <v>52</v>
      </c>
      <c r="P6" s="63" t="s">
        <v>242</v>
      </c>
      <c r="Q6" s="31" t="s">
        <v>14</v>
      </c>
      <c r="R6" s="85" t="s">
        <v>252</v>
      </c>
      <c r="S6" s="34" t="s">
        <v>16</v>
      </c>
      <c r="T6" s="33">
        <v>8</v>
      </c>
      <c r="U6" s="43"/>
      <c r="V6" s="35" t="s">
        <v>243</v>
      </c>
      <c r="W6" s="64" t="s">
        <v>17</v>
      </c>
    </row>
    <row r="7" spans="1:23" ht="27" customHeight="1" x14ac:dyDescent="0.2">
      <c r="A7" s="59">
        <v>30</v>
      </c>
      <c r="B7" s="60">
        <f t="shared" si="0"/>
        <v>6</v>
      </c>
      <c r="C7" s="42">
        <v>7</v>
      </c>
      <c r="D7" s="42">
        <v>7</v>
      </c>
      <c r="E7" s="42">
        <v>7</v>
      </c>
      <c r="F7" s="42">
        <v>7</v>
      </c>
      <c r="G7" s="42">
        <v>7</v>
      </c>
      <c r="H7" s="10">
        <f t="shared" si="1"/>
        <v>35</v>
      </c>
      <c r="I7" s="62">
        <v>21</v>
      </c>
      <c r="J7" s="42">
        <v>7</v>
      </c>
      <c r="K7" s="42">
        <v>7</v>
      </c>
      <c r="L7" s="42">
        <v>0</v>
      </c>
      <c r="M7" s="42">
        <v>2</v>
      </c>
      <c r="N7" s="10">
        <f t="shared" si="2"/>
        <v>16</v>
      </c>
      <c r="O7" s="11">
        <f t="shared" si="3"/>
        <v>51</v>
      </c>
      <c r="P7" s="63" t="s">
        <v>242</v>
      </c>
      <c r="Q7" s="31" t="s">
        <v>14</v>
      </c>
      <c r="R7" s="85" t="s">
        <v>256</v>
      </c>
      <c r="S7" s="34" t="s">
        <v>16</v>
      </c>
      <c r="T7" s="33">
        <v>8</v>
      </c>
      <c r="U7" s="43"/>
      <c r="V7" s="35" t="s">
        <v>243</v>
      </c>
      <c r="W7" s="64" t="s">
        <v>17</v>
      </c>
    </row>
    <row r="8" spans="1:23" ht="27" customHeight="1" x14ac:dyDescent="0.2">
      <c r="A8" s="59">
        <v>54</v>
      </c>
      <c r="B8" s="60">
        <f t="shared" si="0"/>
        <v>7</v>
      </c>
      <c r="C8" s="42">
        <v>7</v>
      </c>
      <c r="D8" s="42">
        <v>7</v>
      </c>
      <c r="E8" s="42">
        <v>5</v>
      </c>
      <c r="F8" s="42">
        <v>7</v>
      </c>
      <c r="G8" s="42">
        <v>0</v>
      </c>
      <c r="H8" s="10">
        <f t="shared" si="1"/>
        <v>26</v>
      </c>
      <c r="I8" s="62">
        <v>1</v>
      </c>
      <c r="J8" s="42">
        <v>7</v>
      </c>
      <c r="K8" s="42">
        <v>6</v>
      </c>
      <c r="L8" s="42">
        <v>5</v>
      </c>
      <c r="M8" s="42">
        <v>7</v>
      </c>
      <c r="N8" s="10">
        <f t="shared" si="2"/>
        <v>25</v>
      </c>
      <c r="O8" s="11">
        <f t="shared" si="3"/>
        <v>51</v>
      </c>
      <c r="P8" s="63" t="s">
        <v>242</v>
      </c>
      <c r="Q8" s="31" t="s">
        <v>24</v>
      </c>
      <c r="R8" s="29" t="s">
        <v>253</v>
      </c>
      <c r="S8" s="32" t="s">
        <v>26</v>
      </c>
      <c r="T8" s="33">
        <v>8</v>
      </c>
      <c r="U8" s="40"/>
      <c r="V8" s="33" t="s">
        <v>243</v>
      </c>
      <c r="W8" s="65" t="s">
        <v>254</v>
      </c>
    </row>
    <row r="9" spans="1:23" ht="27" customHeight="1" x14ac:dyDescent="0.2">
      <c r="A9" s="59">
        <v>19</v>
      </c>
      <c r="B9" s="60">
        <f t="shared" si="0"/>
        <v>8</v>
      </c>
      <c r="C9" s="42">
        <v>7</v>
      </c>
      <c r="D9" s="42">
        <v>7</v>
      </c>
      <c r="E9" s="42">
        <v>7</v>
      </c>
      <c r="F9" s="42">
        <v>7</v>
      </c>
      <c r="G9" s="42">
        <v>7</v>
      </c>
      <c r="H9" s="10">
        <f t="shared" si="1"/>
        <v>35</v>
      </c>
      <c r="I9" s="62">
        <v>14</v>
      </c>
      <c r="J9" s="42">
        <v>6</v>
      </c>
      <c r="K9" s="42">
        <v>7</v>
      </c>
      <c r="L9" s="42">
        <v>0</v>
      </c>
      <c r="M9" s="42">
        <v>2</v>
      </c>
      <c r="N9" s="10">
        <f t="shared" si="2"/>
        <v>15</v>
      </c>
      <c r="O9" s="11">
        <f t="shared" si="3"/>
        <v>50</v>
      </c>
      <c r="P9" s="63" t="s">
        <v>243</v>
      </c>
      <c r="Q9" s="31" t="s">
        <v>24</v>
      </c>
      <c r="R9" s="29" t="s">
        <v>257</v>
      </c>
      <c r="S9" s="32" t="s">
        <v>26</v>
      </c>
      <c r="T9" s="33">
        <v>8</v>
      </c>
      <c r="U9" s="40"/>
      <c r="V9" s="33" t="s">
        <v>242</v>
      </c>
      <c r="W9" s="65" t="s">
        <v>258</v>
      </c>
    </row>
    <row r="10" spans="1:23" ht="27" customHeight="1" x14ac:dyDescent="0.2">
      <c r="A10" s="59">
        <v>27</v>
      </c>
      <c r="B10" s="60">
        <f t="shared" si="0"/>
        <v>9</v>
      </c>
      <c r="C10" s="42">
        <v>7</v>
      </c>
      <c r="D10" s="42">
        <v>7</v>
      </c>
      <c r="E10" s="42">
        <v>7</v>
      </c>
      <c r="F10" s="42">
        <v>7</v>
      </c>
      <c r="G10" s="42">
        <v>7</v>
      </c>
      <c r="H10" s="10">
        <f t="shared" si="1"/>
        <v>35</v>
      </c>
      <c r="I10" s="62">
        <v>17</v>
      </c>
      <c r="J10" s="42">
        <v>6</v>
      </c>
      <c r="K10" s="42">
        <v>7</v>
      </c>
      <c r="L10" s="42">
        <v>0</v>
      </c>
      <c r="M10" s="42">
        <v>2</v>
      </c>
      <c r="N10" s="10">
        <f t="shared" si="2"/>
        <v>15</v>
      </c>
      <c r="O10" s="11">
        <f t="shared" si="3"/>
        <v>50</v>
      </c>
      <c r="P10" s="63" t="s">
        <v>243</v>
      </c>
      <c r="Q10" s="31" t="s">
        <v>14</v>
      </c>
      <c r="R10" s="29" t="s">
        <v>259</v>
      </c>
      <c r="S10" s="34" t="s">
        <v>16</v>
      </c>
      <c r="T10" s="35">
        <v>8</v>
      </c>
      <c r="U10" s="41"/>
      <c r="V10" s="35" t="s">
        <v>260</v>
      </c>
      <c r="W10" s="64" t="s">
        <v>261</v>
      </c>
    </row>
    <row r="11" spans="1:23" ht="27" customHeight="1" x14ac:dyDescent="0.2">
      <c r="A11" s="59">
        <v>16</v>
      </c>
      <c r="B11" s="60">
        <f t="shared" si="0"/>
        <v>10</v>
      </c>
      <c r="C11" s="42">
        <v>7</v>
      </c>
      <c r="D11" s="42">
        <v>7</v>
      </c>
      <c r="E11" s="42">
        <v>7</v>
      </c>
      <c r="F11" s="42">
        <v>7</v>
      </c>
      <c r="G11" s="42">
        <v>7</v>
      </c>
      <c r="H11" s="10">
        <f t="shared" si="1"/>
        <v>35</v>
      </c>
      <c r="I11" s="62">
        <v>20</v>
      </c>
      <c r="J11" s="42">
        <v>1</v>
      </c>
      <c r="K11" s="42">
        <v>5</v>
      </c>
      <c r="L11" s="42">
        <v>1</v>
      </c>
      <c r="M11" s="138">
        <f>5+1</f>
        <v>6</v>
      </c>
      <c r="N11" s="10">
        <f t="shared" si="2"/>
        <v>13</v>
      </c>
      <c r="O11" s="11">
        <f t="shared" si="3"/>
        <v>48</v>
      </c>
      <c r="P11" s="63" t="s">
        <v>243</v>
      </c>
      <c r="Q11" s="31" t="s">
        <v>14</v>
      </c>
      <c r="R11" s="85" t="s">
        <v>263</v>
      </c>
      <c r="S11" s="34" t="s">
        <v>16</v>
      </c>
      <c r="T11" s="33">
        <v>8</v>
      </c>
      <c r="U11" s="43"/>
      <c r="V11" s="35" t="s">
        <v>242</v>
      </c>
      <c r="W11" s="64" t="s">
        <v>17</v>
      </c>
    </row>
    <row r="12" spans="1:23" ht="27" customHeight="1" x14ac:dyDescent="0.2">
      <c r="A12" s="59">
        <v>33</v>
      </c>
      <c r="B12" s="60">
        <f t="shared" si="0"/>
        <v>11</v>
      </c>
      <c r="C12" s="42">
        <v>7</v>
      </c>
      <c r="D12" s="42">
        <v>7</v>
      </c>
      <c r="E12" s="42">
        <v>7</v>
      </c>
      <c r="F12" s="42">
        <v>7</v>
      </c>
      <c r="G12" s="42">
        <v>0</v>
      </c>
      <c r="H12" s="10">
        <f t="shared" si="1"/>
        <v>28</v>
      </c>
      <c r="I12" s="62">
        <v>3</v>
      </c>
      <c r="J12" s="42">
        <v>7</v>
      </c>
      <c r="K12" s="42">
        <v>7</v>
      </c>
      <c r="L12" s="42">
        <v>1</v>
      </c>
      <c r="M12" s="42">
        <v>5</v>
      </c>
      <c r="N12" s="10">
        <f t="shared" si="2"/>
        <v>20</v>
      </c>
      <c r="O12" s="11">
        <f t="shared" si="3"/>
        <v>48</v>
      </c>
      <c r="P12" s="63" t="s">
        <v>243</v>
      </c>
      <c r="Q12" s="31" t="s">
        <v>14</v>
      </c>
      <c r="R12" s="85" t="s">
        <v>262</v>
      </c>
      <c r="S12" s="34" t="s">
        <v>16</v>
      </c>
      <c r="T12" s="33">
        <v>8</v>
      </c>
      <c r="U12" s="43"/>
      <c r="V12" s="35" t="s">
        <v>243</v>
      </c>
      <c r="W12" s="64" t="s">
        <v>17</v>
      </c>
    </row>
    <row r="13" spans="1:23" ht="27" customHeight="1" x14ac:dyDescent="0.2">
      <c r="A13" s="59">
        <v>14</v>
      </c>
      <c r="B13" s="60">
        <f t="shared" si="0"/>
        <v>12</v>
      </c>
      <c r="C13" s="42">
        <v>7</v>
      </c>
      <c r="D13" s="42">
        <v>7</v>
      </c>
      <c r="E13" s="42">
        <v>7</v>
      </c>
      <c r="F13" s="42">
        <v>7</v>
      </c>
      <c r="G13" s="42">
        <v>0</v>
      </c>
      <c r="H13" s="10">
        <f t="shared" si="1"/>
        <v>28</v>
      </c>
      <c r="I13" s="62">
        <v>16</v>
      </c>
      <c r="J13" s="42">
        <v>7</v>
      </c>
      <c r="K13" s="42">
        <v>7</v>
      </c>
      <c r="L13" s="42">
        <v>0</v>
      </c>
      <c r="M13" s="42">
        <v>3</v>
      </c>
      <c r="N13" s="10">
        <f t="shared" si="2"/>
        <v>17</v>
      </c>
      <c r="O13" s="11">
        <f t="shared" si="3"/>
        <v>45</v>
      </c>
      <c r="P13" s="63" t="s">
        <v>243</v>
      </c>
      <c r="Q13" s="31" t="s">
        <v>24</v>
      </c>
      <c r="R13" s="29" t="s">
        <v>266</v>
      </c>
      <c r="S13" s="32" t="s">
        <v>26</v>
      </c>
      <c r="T13" s="33">
        <v>8</v>
      </c>
      <c r="U13" s="40"/>
      <c r="V13" s="33" t="s">
        <v>243</v>
      </c>
      <c r="W13" s="65" t="s">
        <v>258</v>
      </c>
    </row>
    <row r="14" spans="1:23" ht="27" customHeight="1" x14ac:dyDescent="0.2">
      <c r="A14" s="59">
        <v>64</v>
      </c>
      <c r="B14" s="60">
        <f t="shared" si="0"/>
        <v>13</v>
      </c>
      <c r="C14" s="42">
        <v>6</v>
      </c>
      <c r="D14" s="42">
        <v>5</v>
      </c>
      <c r="E14" s="42">
        <v>6</v>
      </c>
      <c r="F14" s="42">
        <v>5</v>
      </c>
      <c r="G14" s="42">
        <v>7</v>
      </c>
      <c r="H14" s="10">
        <f t="shared" si="1"/>
        <v>29</v>
      </c>
      <c r="I14" s="62">
        <v>5</v>
      </c>
      <c r="J14" s="42">
        <v>7</v>
      </c>
      <c r="K14" s="42">
        <v>7</v>
      </c>
      <c r="L14" s="42">
        <v>0</v>
      </c>
      <c r="M14" s="42">
        <v>2</v>
      </c>
      <c r="N14" s="10">
        <f t="shared" si="2"/>
        <v>16</v>
      </c>
      <c r="O14" s="11">
        <f t="shared" si="3"/>
        <v>45</v>
      </c>
      <c r="P14" s="63" t="s">
        <v>243</v>
      </c>
      <c r="Q14" s="31" t="s">
        <v>14</v>
      </c>
      <c r="R14" s="85" t="s">
        <v>264</v>
      </c>
      <c r="S14" s="34" t="s">
        <v>16</v>
      </c>
      <c r="T14" s="33">
        <v>8</v>
      </c>
      <c r="U14" s="43"/>
      <c r="V14" s="35" t="s">
        <v>243</v>
      </c>
      <c r="W14" s="64" t="s">
        <v>265</v>
      </c>
    </row>
    <row r="15" spans="1:23" ht="27" customHeight="1" x14ac:dyDescent="0.2">
      <c r="A15" s="59">
        <v>57</v>
      </c>
      <c r="B15" s="60">
        <f t="shared" si="0"/>
        <v>14</v>
      </c>
      <c r="C15" s="42">
        <v>7</v>
      </c>
      <c r="D15" s="42">
        <v>7</v>
      </c>
      <c r="E15" s="61">
        <f>4-2</f>
        <v>2</v>
      </c>
      <c r="F15" s="42">
        <v>7</v>
      </c>
      <c r="G15" s="61">
        <f>0+5</f>
        <v>5</v>
      </c>
      <c r="H15" s="10">
        <f t="shared" si="1"/>
        <v>28</v>
      </c>
      <c r="I15" s="62">
        <v>26</v>
      </c>
      <c r="J15" s="42">
        <v>7</v>
      </c>
      <c r="K15" s="42">
        <v>7</v>
      </c>
      <c r="L15" s="42">
        <v>0</v>
      </c>
      <c r="M15" s="42">
        <v>2</v>
      </c>
      <c r="N15" s="10">
        <f t="shared" si="2"/>
        <v>16</v>
      </c>
      <c r="O15" s="11">
        <f t="shared" si="3"/>
        <v>44</v>
      </c>
      <c r="P15" s="63" t="s">
        <v>243</v>
      </c>
      <c r="Q15" s="31" t="s">
        <v>14</v>
      </c>
      <c r="R15" s="29" t="s">
        <v>267</v>
      </c>
      <c r="S15" s="34" t="s">
        <v>16</v>
      </c>
      <c r="T15" s="35">
        <v>8</v>
      </c>
      <c r="U15" s="41"/>
      <c r="V15" s="35" t="s">
        <v>268</v>
      </c>
      <c r="W15" s="64" t="s">
        <v>261</v>
      </c>
    </row>
    <row r="16" spans="1:23" ht="27" customHeight="1" x14ac:dyDescent="0.2">
      <c r="A16" s="59">
        <v>12</v>
      </c>
      <c r="B16" s="60">
        <f t="shared" si="0"/>
        <v>15</v>
      </c>
      <c r="C16" s="42">
        <v>7</v>
      </c>
      <c r="D16" s="42">
        <v>7</v>
      </c>
      <c r="E16" s="42">
        <v>7</v>
      </c>
      <c r="F16" s="42">
        <v>7</v>
      </c>
      <c r="G16" s="42">
        <v>0</v>
      </c>
      <c r="H16" s="10">
        <f t="shared" si="1"/>
        <v>28</v>
      </c>
      <c r="I16" s="62">
        <v>24</v>
      </c>
      <c r="J16" s="42">
        <v>7</v>
      </c>
      <c r="K16" s="42">
        <v>6</v>
      </c>
      <c r="L16" s="42">
        <v>0</v>
      </c>
      <c r="M16" s="42">
        <v>2</v>
      </c>
      <c r="N16" s="10">
        <f t="shared" si="2"/>
        <v>15</v>
      </c>
      <c r="O16" s="11">
        <f t="shared" si="3"/>
        <v>43</v>
      </c>
      <c r="P16" s="63" t="s">
        <v>243</v>
      </c>
      <c r="Q16" s="31" t="s">
        <v>53</v>
      </c>
      <c r="R16" s="29" t="s">
        <v>270</v>
      </c>
      <c r="S16" s="32" t="s">
        <v>55</v>
      </c>
      <c r="T16" s="33">
        <v>8</v>
      </c>
      <c r="U16" s="39"/>
      <c r="V16" s="33">
        <v>1</v>
      </c>
      <c r="W16" s="65" t="s">
        <v>271</v>
      </c>
    </row>
    <row r="17" spans="1:23" ht="27" customHeight="1" x14ac:dyDescent="0.2">
      <c r="A17" s="59">
        <v>17</v>
      </c>
      <c r="B17" s="60">
        <f t="shared" si="0"/>
        <v>16</v>
      </c>
      <c r="C17" s="42">
        <v>7</v>
      </c>
      <c r="D17" s="42">
        <v>7</v>
      </c>
      <c r="E17" s="42">
        <v>7</v>
      </c>
      <c r="F17" s="42">
        <v>0</v>
      </c>
      <c r="G17" s="42">
        <v>6</v>
      </c>
      <c r="H17" s="10">
        <f t="shared" si="1"/>
        <v>27</v>
      </c>
      <c r="I17" s="62">
        <v>31</v>
      </c>
      <c r="J17" s="42">
        <v>7</v>
      </c>
      <c r="K17" s="138">
        <f>6+1</f>
        <v>7</v>
      </c>
      <c r="L17" s="42">
        <v>2</v>
      </c>
      <c r="M17" s="42">
        <v>0</v>
      </c>
      <c r="N17" s="10">
        <f t="shared" si="2"/>
        <v>16</v>
      </c>
      <c r="O17" s="11">
        <f t="shared" si="3"/>
        <v>43</v>
      </c>
      <c r="P17" s="63" t="s">
        <v>243</v>
      </c>
      <c r="Q17" s="31" t="s">
        <v>14</v>
      </c>
      <c r="R17" s="85" t="s">
        <v>275</v>
      </c>
      <c r="S17" s="34" t="s">
        <v>16</v>
      </c>
      <c r="T17" s="33">
        <v>8</v>
      </c>
      <c r="U17" s="43"/>
      <c r="V17" s="35" t="s">
        <v>242</v>
      </c>
      <c r="W17" s="64" t="s">
        <v>17</v>
      </c>
    </row>
    <row r="18" spans="1:23" ht="27" customHeight="1" x14ac:dyDescent="0.2">
      <c r="A18" s="59">
        <v>66</v>
      </c>
      <c r="B18" s="60">
        <f t="shared" si="0"/>
        <v>17</v>
      </c>
      <c r="C18" s="42">
        <v>7</v>
      </c>
      <c r="D18" s="42">
        <v>7</v>
      </c>
      <c r="E18" s="42">
        <v>6</v>
      </c>
      <c r="F18" s="42">
        <v>7</v>
      </c>
      <c r="G18" s="42">
        <v>0</v>
      </c>
      <c r="H18" s="10">
        <f t="shared" si="1"/>
        <v>27</v>
      </c>
      <c r="I18" s="62">
        <v>15</v>
      </c>
      <c r="J18" s="42">
        <v>7</v>
      </c>
      <c r="K18" s="42">
        <v>7</v>
      </c>
      <c r="L18" s="42">
        <v>0</v>
      </c>
      <c r="M18" s="42">
        <v>2</v>
      </c>
      <c r="N18" s="10">
        <f t="shared" si="2"/>
        <v>16</v>
      </c>
      <c r="O18" s="11">
        <f t="shared" si="3"/>
        <v>43</v>
      </c>
      <c r="P18" s="63" t="s">
        <v>243</v>
      </c>
      <c r="Q18" s="31" t="s">
        <v>14</v>
      </c>
      <c r="R18" s="29" t="s">
        <v>269</v>
      </c>
      <c r="S18" s="34" t="s">
        <v>16</v>
      </c>
      <c r="T18" s="35">
        <v>8</v>
      </c>
      <c r="U18" s="41"/>
      <c r="V18" s="35" t="s">
        <v>247</v>
      </c>
      <c r="W18" s="64" t="s">
        <v>261</v>
      </c>
    </row>
    <row r="19" spans="1:23" ht="27" customHeight="1" x14ac:dyDescent="0.2">
      <c r="A19" s="59">
        <v>22</v>
      </c>
      <c r="B19" s="60">
        <f t="shared" si="0"/>
        <v>18</v>
      </c>
      <c r="C19" s="42">
        <v>7</v>
      </c>
      <c r="D19" s="42">
        <v>7</v>
      </c>
      <c r="E19" s="42">
        <v>5</v>
      </c>
      <c r="F19" s="42">
        <v>7</v>
      </c>
      <c r="G19" s="42">
        <v>0</v>
      </c>
      <c r="H19" s="10">
        <f t="shared" si="1"/>
        <v>26</v>
      </c>
      <c r="I19" s="62">
        <v>29</v>
      </c>
      <c r="J19" s="42">
        <v>7</v>
      </c>
      <c r="K19" s="42">
        <v>6</v>
      </c>
      <c r="L19" s="42">
        <v>0</v>
      </c>
      <c r="M19" s="42">
        <v>3</v>
      </c>
      <c r="N19" s="10">
        <f t="shared" si="2"/>
        <v>16</v>
      </c>
      <c r="O19" s="11">
        <f t="shared" si="3"/>
        <v>42</v>
      </c>
      <c r="P19" s="63" t="s">
        <v>243</v>
      </c>
      <c r="Q19" s="29" t="s">
        <v>118</v>
      </c>
      <c r="R19" s="29" t="s">
        <v>272</v>
      </c>
      <c r="S19" s="29" t="s">
        <v>273</v>
      </c>
      <c r="T19" s="42">
        <v>8</v>
      </c>
      <c r="U19" s="37"/>
      <c r="V19" s="42"/>
      <c r="W19" s="66" t="s">
        <v>274</v>
      </c>
    </row>
    <row r="20" spans="1:23" ht="27" customHeight="1" x14ac:dyDescent="0.2">
      <c r="A20" s="59">
        <v>70</v>
      </c>
      <c r="B20" s="60">
        <f t="shared" si="0"/>
        <v>19</v>
      </c>
      <c r="C20" s="42">
        <v>7</v>
      </c>
      <c r="D20" s="61">
        <f>5+2</f>
        <v>7</v>
      </c>
      <c r="E20" s="42">
        <v>7</v>
      </c>
      <c r="F20" s="42">
        <v>5</v>
      </c>
      <c r="G20" s="42">
        <v>0</v>
      </c>
      <c r="H20" s="10">
        <f t="shared" si="1"/>
        <v>26</v>
      </c>
      <c r="I20" s="62">
        <v>22</v>
      </c>
      <c r="J20" s="138">
        <f>6+1</f>
        <v>7</v>
      </c>
      <c r="K20" s="42">
        <v>7</v>
      </c>
      <c r="L20" s="42">
        <v>0</v>
      </c>
      <c r="M20" s="42">
        <v>2</v>
      </c>
      <c r="N20" s="10">
        <f t="shared" si="2"/>
        <v>16</v>
      </c>
      <c r="O20" s="11">
        <f t="shared" si="3"/>
        <v>42</v>
      </c>
      <c r="P20" s="139" t="s">
        <v>243</v>
      </c>
      <c r="Q20" s="31" t="s">
        <v>14</v>
      </c>
      <c r="R20" s="29" t="s">
        <v>277</v>
      </c>
      <c r="S20" s="34" t="s">
        <v>16</v>
      </c>
      <c r="T20" s="35">
        <v>8</v>
      </c>
      <c r="U20" s="41"/>
      <c r="V20" s="35" t="s">
        <v>247</v>
      </c>
      <c r="W20" s="64" t="s">
        <v>261</v>
      </c>
    </row>
    <row r="21" spans="1:23" ht="27" customHeight="1" x14ac:dyDescent="0.2">
      <c r="A21" s="59">
        <v>9</v>
      </c>
      <c r="B21" s="60">
        <f t="shared" si="0"/>
        <v>20</v>
      </c>
      <c r="C21" s="42">
        <v>7</v>
      </c>
      <c r="D21" s="42">
        <v>7</v>
      </c>
      <c r="E21" s="42">
        <v>7</v>
      </c>
      <c r="F21" s="42">
        <v>3</v>
      </c>
      <c r="G21" s="42">
        <v>7</v>
      </c>
      <c r="H21" s="10">
        <f t="shared" si="1"/>
        <v>31</v>
      </c>
      <c r="I21" s="62">
        <v>33</v>
      </c>
      <c r="J21" s="42">
        <v>1</v>
      </c>
      <c r="K21" s="42">
        <v>6</v>
      </c>
      <c r="L21" s="42">
        <v>2</v>
      </c>
      <c r="M21" s="42">
        <v>2</v>
      </c>
      <c r="N21" s="10">
        <f t="shared" si="2"/>
        <v>11</v>
      </c>
      <c r="O21" s="11">
        <f t="shared" si="3"/>
        <v>42</v>
      </c>
      <c r="P21" s="63" t="s">
        <v>243</v>
      </c>
      <c r="Q21" s="31" t="s">
        <v>14</v>
      </c>
      <c r="R21" s="29" t="s">
        <v>276</v>
      </c>
      <c r="S21" s="34" t="s">
        <v>16</v>
      </c>
      <c r="T21" s="35">
        <v>8</v>
      </c>
      <c r="U21" s="41"/>
      <c r="V21" s="35" t="s">
        <v>247</v>
      </c>
      <c r="W21" s="64" t="s">
        <v>23</v>
      </c>
    </row>
    <row r="22" spans="1:23" ht="27" customHeight="1" x14ac:dyDescent="0.2">
      <c r="A22" s="59">
        <v>15</v>
      </c>
      <c r="B22" s="60">
        <f t="shared" si="0"/>
        <v>21</v>
      </c>
      <c r="C22" s="42">
        <v>7</v>
      </c>
      <c r="D22" s="42">
        <v>7</v>
      </c>
      <c r="E22" s="42">
        <v>0</v>
      </c>
      <c r="F22" s="42">
        <v>5</v>
      </c>
      <c r="G22" s="42">
        <v>5</v>
      </c>
      <c r="H22" s="10">
        <f t="shared" si="1"/>
        <v>24</v>
      </c>
      <c r="I22" s="62">
        <v>12</v>
      </c>
      <c r="J22" s="42">
        <v>7</v>
      </c>
      <c r="K22" s="42">
        <v>7</v>
      </c>
      <c r="L22" s="42">
        <v>1</v>
      </c>
      <c r="M22" s="42">
        <v>1</v>
      </c>
      <c r="N22" s="10">
        <f t="shared" si="2"/>
        <v>16</v>
      </c>
      <c r="O22" s="11">
        <f t="shared" si="3"/>
        <v>40</v>
      </c>
      <c r="P22" s="63" t="s">
        <v>244</v>
      </c>
      <c r="Q22" s="31" t="s">
        <v>14</v>
      </c>
      <c r="R22" s="29" t="s">
        <v>278</v>
      </c>
      <c r="S22" s="34" t="s">
        <v>16</v>
      </c>
      <c r="T22" s="35">
        <v>8</v>
      </c>
      <c r="U22" s="41"/>
      <c r="V22" s="35" t="s">
        <v>247</v>
      </c>
      <c r="W22" s="64" t="s">
        <v>23</v>
      </c>
    </row>
    <row r="23" spans="1:23" ht="27" customHeight="1" x14ac:dyDescent="0.2">
      <c r="A23" s="59">
        <v>3</v>
      </c>
      <c r="B23" s="60">
        <f t="shared" si="0"/>
        <v>22</v>
      </c>
      <c r="C23" s="42">
        <v>7</v>
      </c>
      <c r="D23" s="42">
        <v>7</v>
      </c>
      <c r="E23" s="61">
        <f>4-1</f>
        <v>3</v>
      </c>
      <c r="F23" s="42">
        <v>6</v>
      </c>
      <c r="G23" s="42">
        <v>1</v>
      </c>
      <c r="H23" s="10">
        <f t="shared" si="1"/>
        <v>24</v>
      </c>
      <c r="I23" s="62">
        <v>28</v>
      </c>
      <c r="J23" s="42">
        <v>7</v>
      </c>
      <c r="K23" s="42">
        <v>7</v>
      </c>
      <c r="L23" s="42">
        <v>0</v>
      </c>
      <c r="M23" s="42">
        <v>1</v>
      </c>
      <c r="N23" s="10">
        <f t="shared" si="2"/>
        <v>15</v>
      </c>
      <c r="O23" s="11">
        <f t="shared" si="3"/>
        <v>39</v>
      </c>
      <c r="P23" s="63" t="s">
        <v>244</v>
      </c>
      <c r="Q23" s="31" t="s">
        <v>24</v>
      </c>
      <c r="R23" s="29" t="s">
        <v>280</v>
      </c>
      <c r="S23" s="32" t="s">
        <v>69</v>
      </c>
      <c r="T23" s="33">
        <v>8</v>
      </c>
      <c r="U23" s="39"/>
      <c r="V23" s="33" t="s">
        <v>247</v>
      </c>
      <c r="W23" s="65" t="s">
        <v>258</v>
      </c>
    </row>
    <row r="24" spans="1:23" ht="27" customHeight="1" x14ac:dyDescent="0.2">
      <c r="A24" s="59">
        <v>29</v>
      </c>
      <c r="B24" s="60">
        <f t="shared" si="0"/>
        <v>23</v>
      </c>
      <c r="C24" s="42">
        <v>7</v>
      </c>
      <c r="D24" s="42">
        <v>7</v>
      </c>
      <c r="E24" s="42">
        <v>2</v>
      </c>
      <c r="F24" s="42">
        <v>0</v>
      </c>
      <c r="G24" s="42">
        <v>7</v>
      </c>
      <c r="H24" s="10">
        <f t="shared" si="1"/>
        <v>23</v>
      </c>
      <c r="I24" s="62">
        <v>34</v>
      </c>
      <c r="J24" s="42">
        <v>7</v>
      </c>
      <c r="K24" s="42">
        <v>7</v>
      </c>
      <c r="L24" s="42">
        <v>0</v>
      </c>
      <c r="M24" s="42">
        <v>2</v>
      </c>
      <c r="N24" s="10">
        <f t="shared" si="2"/>
        <v>16</v>
      </c>
      <c r="O24" s="11">
        <f t="shared" si="3"/>
        <v>39</v>
      </c>
      <c r="P24" s="63" t="s">
        <v>244</v>
      </c>
      <c r="Q24" s="31" t="s">
        <v>14</v>
      </c>
      <c r="R24" s="29" t="s">
        <v>281</v>
      </c>
      <c r="S24" s="34" t="s">
        <v>16</v>
      </c>
      <c r="T24" s="35">
        <v>8</v>
      </c>
      <c r="U24" s="41"/>
      <c r="V24" s="35" t="s">
        <v>247</v>
      </c>
      <c r="W24" s="64" t="s">
        <v>282</v>
      </c>
    </row>
    <row r="25" spans="1:23" ht="27" customHeight="1" x14ac:dyDescent="0.2">
      <c r="A25" s="59">
        <v>59</v>
      </c>
      <c r="B25" s="60">
        <f t="shared" si="0"/>
        <v>24</v>
      </c>
      <c r="C25" s="42">
        <v>7</v>
      </c>
      <c r="D25" s="42">
        <v>7</v>
      </c>
      <c r="E25" s="42">
        <v>6</v>
      </c>
      <c r="F25" s="42">
        <v>0</v>
      </c>
      <c r="G25" s="42">
        <v>1</v>
      </c>
      <c r="H25" s="10">
        <f t="shared" si="1"/>
        <v>21</v>
      </c>
      <c r="I25" s="62">
        <v>25</v>
      </c>
      <c r="J25" s="42">
        <v>7</v>
      </c>
      <c r="K25" s="42">
        <v>7</v>
      </c>
      <c r="L25" s="42">
        <v>2</v>
      </c>
      <c r="M25" s="42">
        <v>2</v>
      </c>
      <c r="N25" s="10">
        <f t="shared" si="2"/>
        <v>18</v>
      </c>
      <c r="O25" s="11">
        <f t="shared" si="3"/>
        <v>39</v>
      </c>
      <c r="P25" s="63" t="s">
        <v>244</v>
      </c>
      <c r="Q25" s="31" t="s">
        <v>14</v>
      </c>
      <c r="R25" s="29" t="s">
        <v>279</v>
      </c>
      <c r="S25" s="34" t="s">
        <v>16</v>
      </c>
      <c r="T25" s="35">
        <v>8</v>
      </c>
      <c r="U25" s="41"/>
      <c r="V25" s="35" t="s">
        <v>247</v>
      </c>
      <c r="W25" s="64" t="s">
        <v>261</v>
      </c>
    </row>
    <row r="26" spans="1:23" ht="27" customHeight="1" x14ac:dyDescent="0.2">
      <c r="A26" s="59">
        <v>53</v>
      </c>
      <c r="B26" s="60">
        <f t="shared" si="0"/>
        <v>25</v>
      </c>
      <c r="C26" s="42">
        <v>7</v>
      </c>
      <c r="D26" s="42">
        <v>7</v>
      </c>
      <c r="E26" s="42">
        <v>0</v>
      </c>
      <c r="F26" s="42">
        <v>7</v>
      </c>
      <c r="G26" s="42">
        <v>0</v>
      </c>
      <c r="H26" s="10">
        <f t="shared" si="1"/>
        <v>21</v>
      </c>
      <c r="I26" s="62">
        <v>32</v>
      </c>
      <c r="J26" s="42">
        <v>7</v>
      </c>
      <c r="K26" s="42">
        <v>6</v>
      </c>
      <c r="L26" s="42">
        <v>1</v>
      </c>
      <c r="M26" s="42">
        <v>2</v>
      </c>
      <c r="N26" s="10">
        <f t="shared" si="2"/>
        <v>16</v>
      </c>
      <c r="O26" s="11">
        <f t="shared" si="3"/>
        <v>37</v>
      </c>
      <c r="P26" s="63" t="s">
        <v>244</v>
      </c>
      <c r="Q26" s="31" t="s">
        <v>24</v>
      </c>
      <c r="R26" s="29" t="s">
        <v>673</v>
      </c>
      <c r="S26" s="32" t="s">
        <v>69</v>
      </c>
      <c r="T26" s="33">
        <v>8</v>
      </c>
      <c r="U26" s="39"/>
      <c r="V26" s="33" t="s">
        <v>247</v>
      </c>
      <c r="W26" s="65" t="s">
        <v>258</v>
      </c>
    </row>
    <row r="27" spans="1:23" ht="27" customHeight="1" x14ac:dyDescent="0.2">
      <c r="A27" s="59">
        <v>21</v>
      </c>
      <c r="B27" s="60">
        <f t="shared" si="0"/>
        <v>26</v>
      </c>
      <c r="C27" s="42">
        <v>4</v>
      </c>
      <c r="D27" s="42">
        <v>7</v>
      </c>
      <c r="E27" s="42">
        <v>0</v>
      </c>
      <c r="F27" s="42">
        <v>3</v>
      </c>
      <c r="G27" s="42">
        <v>7</v>
      </c>
      <c r="H27" s="10">
        <f t="shared" si="1"/>
        <v>21</v>
      </c>
      <c r="I27" s="62">
        <v>13</v>
      </c>
      <c r="J27" s="42">
        <v>3</v>
      </c>
      <c r="K27" s="42">
        <v>7</v>
      </c>
      <c r="L27" s="42">
        <v>2</v>
      </c>
      <c r="M27" s="42">
        <v>0</v>
      </c>
      <c r="N27" s="10">
        <f t="shared" si="2"/>
        <v>12</v>
      </c>
      <c r="O27" s="11">
        <f t="shared" si="3"/>
        <v>33</v>
      </c>
      <c r="P27" s="63" t="s">
        <v>244</v>
      </c>
      <c r="Q27" s="31" t="s">
        <v>14</v>
      </c>
      <c r="R27" s="29" t="s">
        <v>283</v>
      </c>
      <c r="S27" s="34" t="s">
        <v>16</v>
      </c>
      <c r="T27" s="35">
        <v>8</v>
      </c>
      <c r="U27" s="41"/>
      <c r="V27" s="35" t="s">
        <v>247</v>
      </c>
      <c r="W27" s="64" t="s">
        <v>261</v>
      </c>
    </row>
    <row r="28" spans="1:23" ht="27" customHeight="1" x14ac:dyDescent="0.2">
      <c r="A28" s="59">
        <v>58</v>
      </c>
      <c r="B28" s="60">
        <f t="shared" si="0"/>
        <v>27</v>
      </c>
      <c r="C28" s="42">
        <v>7</v>
      </c>
      <c r="D28" s="42">
        <v>7</v>
      </c>
      <c r="E28" s="61">
        <f>1+1</f>
        <v>2</v>
      </c>
      <c r="F28" s="42">
        <v>0</v>
      </c>
      <c r="G28" s="42">
        <v>0</v>
      </c>
      <c r="H28" s="10">
        <f t="shared" si="1"/>
        <v>16</v>
      </c>
      <c r="I28" s="62">
        <v>7</v>
      </c>
      <c r="J28" s="42">
        <v>6</v>
      </c>
      <c r="K28" s="42">
        <v>7</v>
      </c>
      <c r="L28" s="42">
        <v>0</v>
      </c>
      <c r="M28" s="42">
        <v>2</v>
      </c>
      <c r="N28" s="10">
        <f t="shared" si="2"/>
        <v>15</v>
      </c>
      <c r="O28" s="11">
        <f t="shared" si="3"/>
        <v>31</v>
      </c>
      <c r="P28" s="63" t="s">
        <v>244</v>
      </c>
      <c r="Q28" s="29" t="s">
        <v>170</v>
      </c>
      <c r="R28" s="85" t="s">
        <v>284</v>
      </c>
      <c r="S28" s="32" t="s">
        <v>172</v>
      </c>
      <c r="T28" s="35">
        <v>8</v>
      </c>
      <c r="U28" s="37" t="s">
        <v>250</v>
      </c>
      <c r="V28" s="35" t="s">
        <v>247</v>
      </c>
      <c r="W28" s="64" t="s">
        <v>251</v>
      </c>
    </row>
    <row r="29" spans="1:23" ht="27" customHeight="1" x14ac:dyDescent="0.2">
      <c r="A29" s="59">
        <v>52</v>
      </c>
      <c r="B29" s="60">
        <f t="shared" si="0"/>
        <v>28</v>
      </c>
      <c r="C29" s="42">
        <v>7</v>
      </c>
      <c r="D29" s="42">
        <v>7</v>
      </c>
      <c r="E29" s="42">
        <v>7</v>
      </c>
      <c r="F29" s="42">
        <v>7</v>
      </c>
      <c r="G29" s="42">
        <v>0</v>
      </c>
      <c r="H29" s="10">
        <f t="shared" si="1"/>
        <v>28</v>
      </c>
      <c r="I29" s="62">
        <v>10</v>
      </c>
      <c r="J29" s="42">
        <v>0</v>
      </c>
      <c r="K29" s="42">
        <v>0</v>
      </c>
      <c r="L29" s="42">
        <v>0</v>
      </c>
      <c r="M29" s="42">
        <v>2</v>
      </c>
      <c r="N29" s="10">
        <f t="shared" si="2"/>
        <v>2</v>
      </c>
      <c r="O29" s="11">
        <f t="shared" si="3"/>
        <v>30</v>
      </c>
      <c r="P29" s="63" t="s">
        <v>244</v>
      </c>
      <c r="Q29" s="31" t="s">
        <v>24</v>
      </c>
      <c r="R29" s="29" t="s">
        <v>285</v>
      </c>
      <c r="S29" s="32" t="s">
        <v>69</v>
      </c>
      <c r="T29" s="33">
        <v>8</v>
      </c>
      <c r="U29" s="39"/>
      <c r="V29" s="33" t="s">
        <v>247</v>
      </c>
      <c r="W29" s="65" t="s">
        <v>258</v>
      </c>
    </row>
    <row r="30" spans="1:23" ht="27" customHeight="1" x14ac:dyDescent="0.2">
      <c r="A30" s="59">
        <v>69</v>
      </c>
      <c r="B30" s="60">
        <f t="shared" si="0"/>
        <v>29</v>
      </c>
      <c r="C30" s="42">
        <v>7</v>
      </c>
      <c r="D30" s="42">
        <v>7</v>
      </c>
      <c r="E30" s="42">
        <v>0</v>
      </c>
      <c r="F30" s="42">
        <v>7</v>
      </c>
      <c r="G30" s="42">
        <v>0</v>
      </c>
      <c r="H30" s="10">
        <f t="shared" si="1"/>
        <v>21</v>
      </c>
      <c r="I30" s="62">
        <v>35</v>
      </c>
      <c r="J30" s="42">
        <v>1</v>
      </c>
      <c r="K30" s="42">
        <v>7</v>
      </c>
      <c r="L30" s="42">
        <v>0</v>
      </c>
      <c r="M30" s="42">
        <v>1</v>
      </c>
      <c r="N30" s="10">
        <f t="shared" si="2"/>
        <v>9</v>
      </c>
      <c r="O30" s="11">
        <f t="shared" si="3"/>
        <v>30</v>
      </c>
      <c r="P30" s="63" t="s">
        <v>244</v>
      </c>
      <c r="Q30" s="31" t="s">
        <v>14</v>
      </c>
      <c r="R30" s="29" t="s">
        <v>286</v>
      </c>
      <c r="S30" s="34" t="s">
        <v>16</v>
      </c>
      <c r="T30" s="35">
        <v>8</v>
      </c>
      <c r="U30" s="41"/>
      <c r="V30" s="35" t="s">
        <v>268</v>
      </c>
      <c r="W30" s="64" t="s">
        <v>282</v>
      </c>
    </row>
    <row r="31" spans="1:23" ht="27" customHeight="1" x14ac:dyDescent="0.2">
      <c r="A31" s="59">
        <v>5</v>
      </c>
      <c r="B31" s="60">
        <f t="shared" si="0"/>
        <v>30</v>
      </c>
      <c r="C31" s="42">
        <v>7</v>
      </c>
      <c r="D31" s="42">
        <v>7</v>
      </c>
      <c r="E31" s="42">
        <v>2</v>
      </c>
      <c r="F31" s="42">
        <v>0</v>
      </c>
      <c r="G31" s="42">
        <v>0</v>
      </c>
      <c r="H31" s="10">
        <f t="shared" si="1"/>
        <v>16</v>
      </c>
      <c r="I31" s="62">
        <v>11</v>
      </c>
      <c r="J31" s="42">
        <v>7</v>
      </c>
      <c r="K31" s="42">
        <v>4</v>
      </c>
      <c r="L31" s="42">
        <v>0</v>
      </c>
      <c r="M31" s="42">
        <v>2</v>
      </c>
      <c r="N31" s="10">
        <f t="shared" si="2"/>
        <v>13</v>
      </c>
      <c r="O31" s="11">
        <f t="shared" si="3"/>
        <v>29</v>
      </c>
      <c r="P31" s="63" t="s">
        <v>244</v>
      </c>
      <c r="Q31" s="31" t="s">
        <v>24</v>
      </c>
      <c r="R31" s="29" t="s">
        <v>287</v>
      </c>
      <c r="S31" s="32" t="s">
        <v>26</v>
      </c>
      <c r="T31" s="33">
        <v>8</v>
      </c>
      <c r="U31" s="40"/>
      <c r="V31" s="33" t="s">
        <v>243</v>
      </c>
      <c r="W31" s="65" t="s">
        <v>258</v>
      </c>
    </row>
    <row r="32" spans="1:23" ht="27" customHeight="1" x14ac:dyDescent="0.2">
      <c r="A32" s="59">
        <v>68</v>
      </c>
      <c r="B32" s="60">
        <f t="shared" si="0"/>
        <v>31</v>
      </c>
      <c r="C32" s="42">
        <v>7</v>
      </c>
      <c r="D32" s="42">
        <v>7</v>
      </c>
      <c r="E32" s="42">
        <v>0</v>
      </c>
      <c r="F32" s="42">
        <v>7</v>
      </c>
      <c r="G32" s="42">
        <v>0</v>
      </c>
      <c r="H32" s="10">
        <f t="shared" si="1"/>
        <v>21</v>
      </c>
      <c r="I32" s="62">
        <v>23</v>
      </c>
      <c r="J32" s="42">
        <v>6</v>
      </c>
      <c r="K32" s="42">
        <v>0</v>
      </c>
      <c r="L32" s="42">
        <v>1</v>
      </c>
      <c r="M32" s="42">
        <v>1</v>
      </c>
      <c r="N32" s="10">
        <f t="shared" si="2"/>
        <v>8</v>
      </c>
      <c r="O32" s="11">
        <f t="shared" si="3"/>
        <v>29</v>
      </c>
      <c r="P32" s="63" t="s">
        <v>244</v>
      </c>
      <c r="Q32" s="31" t="s">
        <v>14</v>
      </c>
      <c r="R32" s="29" t="s">
        <v>288</v>
      </c>
      <c r="S32" s="34" t="s">
        <v>16</v>
      </c>
      <c r="T32" s="35">
        <v>8</v>
      </c>
      <c r="U32" s="41"/>
      <c r="V32" s="35" t="s">
        <v>268</v>
      </c>
      <c r="W32" s="64" t="s">
        <v>265</v>
      </c>
    </row>
    <row r="33" spans="1:23" ht="27" customHeight="1" x14ac:dyDescent="0.2">
      <c r="A33" s="59">
        <v>18</v>
      </c>
      <c r="B33" s="60">
        <f t="shared" si="0"/>
        <v>32</v>
      </c>
      <c r="C33" s="42">
        <v>7</v>
      </c>
      <c r="D33" s="42">
        <v>7</v>
      </c>
      <c r="E33" s="42">
        <v>7</v>
      </c>
      <c r="F33" s="42">
        <v>0</v>
      </c>
      <c r="G33" s="42">
        <v>0</v>
      </c>
      <c r="H33" s="10">
        <f t="shared" si="1"/>
        <v>21</v>
      </c>
      <c r="I33" s="62">
        <v>6</v>
      </c>
      <c r="J33" s="42">
        <v>7</v>
      </c>
      <c r="K33" s="42">
        <v>0</v>
      </c>
      <c r="L33" s="42">
        <v>0</v>
      </c>
      <c r="M33" s="42">
        <v>0</v>
      </c>
      <c r="N33" s="10">
        <f t="shared" si="2"/>
        <v>7</v>
      </c>
      <c r="O33" s="11">
        <f t="shared" si="3"/>
        <v>28</v>
      </c>
      <c r="P33" s="63" t="s">
        <v>244</v>
      </c>
      <c r="Q33" s="31" t="s">
        <v>179</v>
      </c>
      <c r="R33" s="29" t="s">
        <v>289</v>
      </c>
      <c r="S33" s="32" t="s">
        <v>290</v>
      </c>
      <c r="T33" s="33">
        <v>8</v>
      </c>
      <c r="U33" s="39"/>
      <c r="V33" s="33" t="s">
        <v>268</v>
      </c>
      <c r="W33" s="65" t="s">
        <v>291</v>
      </c>
    </row>
    <row r="34" spans="1:23" ht="27" customHeight="1" x14ac:dyDescent="0.2">
      <c r="A34" s="59">
        <v>60</v>
      </c>
      <c r="B34" s="60">
        <f t="shared" ref="B34:B65" si="4">SUM(B33,1)</f>
        <v>33</v>
      </c>
      <c r="C34" s="42">
        <v>7</v>
      </c>
      <c r="D34" s="42">
        <v>7</v>
      </c>
      <c r="E34" s="42">
        <v>5</v>
      </c>
      <c r="F34" s="42">
        <v>4</v>
      </c>
      <c r="G34" s="42">
        <v>0</v>
      </c>
      <c r="H34" s="10">
        <f t="shared" ref="H34:H65" si="5">SUM(C34:G34)</f>
        <v>23</v>
      </c>
      <c r="I34" s="62">
        <v>19</v>
      </c>
      <c r="J34" s="42">
        <v>1</v>
      </c>
      <c r="K34" s="42">
        <v>0</v>
      </c>
      <c r="L34" s="42">
        <v>0</v>
      </c>
      <c r="M34" s="42">
        <v>0</v>
      </c>
      <c r="N34" s="10">
        <f t="shared" ref="N34:N65" si="6">SUM(J34:M34)</f>
        <v>1</v>
      </c>
      <c r="O34" s="11">
        <f t="shared" ref="O34:O65" si="7">H34+N34</f>
        <v>24</v>
      </c>
      <c r="P34" s="63" t="s">
        <v>244</v>
      </c>
      <c r="Q34" s="31" t="s">
        <v>53</v>
      </c>
      <c r="R34" s="29" t="s">
        <v>292</v>
      </c>
      <c r="S34" s="32" t="s">
        <v>188</v>
      </c>
      <c r="T34" s="33">
        <v>8</v>
      </c>
      <c r="U34" s="39"/>
      <c r="V34" s="33">
        <v>2</v>
      </c>
      <c r="W34" s="65" t="s">
        <v>293</v>
      </c>
    </row>
    <row r="35" spans="1:23" ht="27" customHeight="1" x14ac:dyDescent="0.2">
      <c r="A35" s="59">
        <v>67</v>
      </c>
      <c r="B35" s="60">
        <f t="shared" si="4"/>
        <v>34</v>
      </c>
      <c r="C35" s="42">
        <v>7</v>
      </c>
      <c r="D35" s="42">
        <v>7</v>
      </c>
      <c r="E35" s="42">
        <v>0</v>
      </c>
      <c r="F35" s="42">
        <v>7</v>
      </c>
      <c r="G35" s="42">
        <v>0</v>
      </c>
      <c r="H35" s="10">
        <f t="shared" si="5"/>
        <v>21</v>
      </c>
      <c r="I35" s="62">
        <v>27</v>
      </c>
      <c r="J35" s="42">
        <v>0</v>
      </c>
      <c r="K35" s="42">
        <v>0</v>
      </c>
      <c r="L35" s="42">
        <v>0</v>
      </c>
      <c r="M35" s="42">
        <v>0</v>
      </c>
      <c r="N35" s="10">
        <f t="shared" si="6"/>
        <v>0</v>
      </c>
      <c r="O35" s="11">
        <f t="shared" si="7"/>
        <v>21</v>
      </c>
      <c r="P35" s="63" t="s">
        <v>244</v>
      </c>
      <c r="Q35" s="31" t="s">
        <v>14</v>
      </c>
      <c r="R35" s="29" t="s">
        <v>294</v>
      </c>
      <c r="S35" s="34" t="s">
        <v>16</v>
      </c>
      <c r="T35" s="35">
        <v>8</v>
      </c>
      <c r="U35" s="41"/>
      <c r="V35" s="35" t="s">
        <v>260</v>
      </c>
      <c r="W35" s="64" t="s">
        <v>295</v>
      </c>
    </row>
    <row r="36" spans="1:23" ht="27" customHeight="1" x14ac:dyDescent="0.2">
      <c r="A36" s="59">
        <v>6</v>
      </c>
      <c r="B36" s="60">
        <f t="shared" si="4"/>
        <v>35</v>
      </c>
      <c r="C36" s="42">
        <v>7</v>
      </c>
      <c r="D36" s="42">
        <v>7</v>
      </c>
      <c r="E36" s="42">
        <v>0</v>
      </c>
      <c r="F36" s="42">
        <v>2</v>
      </c>
      <c r="G36" s="42">
        <v>0</v>
      </c>
      <c r="H36" s="10">
        <f t="shared" si="5"/>
        <v>16</v>
      </c>
      <c r="I36" s="62">
        <v>9</v>
      </c>
      <c r="J36" s="42">
        <v>0</v>
      </c>
      <c r="K36" s="42">
        <v>0</v>
      </c>
      <c r="L36" s="42">
        <v>0</v>
      </c>
      <c r="M36" s="42">
        <v>2</v>
      </c>
      <c r="N36" s="10">
        <f t="shared" si="6"/>
        <v>2</v>
      </c>
      <c r="O36" s="11">
        <f t="shared" si="7"/>
        <v>18</v>
      </c>
      <c r="P36" s="63" t="s">
        <v>244</v>
      </c>
      <c r="Q36" s="31" t="s">
        <v>179</v>
      </c>
      <c r="R36" s="29" t="s">
        <v>296</v>
      </c>
      <c r="S36" s="32" t="s">
        <v>297</v>
      </c>
      <c r="T36" s="33">
        <v>8</v>
      </c>
      <c r="U36" s="39"/>
      <c r="V36" s="33" t="s">
        <v>247</v>
      </c>
      <c r="W36" s="65" t="s">
        <v>298</v>
      </c>
    </row>
    <row r="37" spans="1:23" ht="27" customHeight="1" x14ac:dyDescent="0.2">
      <c r="A37" s="59">
        <v>31</v>
      </c>
      <c r="B37" s="60">
        <f t="shared" si="4"/>
        <v>36</v>
      </c>
      <c r="C37" s="42">
        <v>7</v>
      </c>
      <c r="D37" s="42">
        <v>7</v>
      </c>
      <c r="E37" s="42">
        <v>1</v>
      </c>
      <c r="F37" s="42">
        <v>0</v>
      </c>
      <c r="G37" s="42">
        <v>0</v>
      </c>
      <c r="H37" s="10">
        <f t="shared" si="5"/>
        <v>15</v>
      </c>
      <c r="I37" s="67"/>
      <c r="J37" s="42"/>
      <c r="K37" s="42"/>
      <c r="L37" s="42"/>
      <c r="M37" s="42"/>
      <c r="N37" s="10">
        <f t="shared" si="6"/>
        <v>0</v>
      </c>
      <c r="O37" s="11">
        <f t="shared" si="7"/>
        <v>15</v>
      </c>
      <c r="P37" s="42"/>
      <c r="Q37" s="29" t="s">
        <v>118</v>
      </c>
      <c r="R37" s="29" t="s">
        <v>299</v>
      </c>
      <c r="S37" s="29" t="s">
        <v>300</v>
      </c>
      <c r="T37" s="42">
        <v>8</v>
      </c>
      <c r="U37" s="37"/>
      <c r="V37" s="42"/>
      <c r="W37" s="66" t="s">
        <v>274</v>
      </c>
    </row>
    <row r="38" spans="1:23" ht="27" customHeight="1" x14ac:dyDescent="0.2">
      <c r="A38" s="59">
        <v>55</v>
      </c>
      <c r="B38" s="60">
        <f t="shared" si="4"/>
        <v>37</v>
      </c>
      <c r="C38" s="42">
        <v>7</v>
      </c>
      <c r="D38" s="42">
        <v>7</v>
      </c>
      <c r="E38" s="42">
        <v>1</v>
      </c>
      <c r="F38" s="42">
        <v>0</v>
      </c>
      <c r="G38" s="42">
        <v>0</v>
      </c>
      <c r="H38" s="10">
        <f t="shared" si="5"/>
        <v>15</v>
      </c>
      <c r="I38" s="67"/>
      <c r="J38" s="42"/>
      <c r="K38" s="42"/>
      <c r="L38" s="42"/>
      <c r="M38" s="42"/>
      <c r="N38" s="10">
        <f t="shared" si="6"/>
        <v>0</v>
      </c>
      <c r="O38" s="11">
        <f t="shared" si="7"/>
        <v>15</v>
      </c>
      <c r="P38" s="42"/>
      <c r="Q38" s="29" t="s">
        <v>170</v>
      </c>
      <c r="R38" s="85" t="s">
        <v>301</v>
      </c>
      <c r="S38" s="32" t="s">
        <v>172</v>
      </c>
      <c r="T38" s="35">
        <v>8</v>
      </c>
      <c r="U38" s="37" t="s">
        <v>250</v>
      </c>
      <c r="V38" s="35" t="s">
        <v>247</v>
      </c>
      <c r="W38" s="64" t="s">
        <v>251</v>
      </c>
    </row>
    <row r="39" spans="1:23" ht="27" customHeight="1" x14ac:dyDescent="0.2">
      <c r="A39" s="59">
        <v>1</v>
      </c>
      <c r="B39" s="60">
        <f t="shared" si="4"/>
        <v>38</v>
      </c>
      <c r="C39" s="42">
        <v>7</v>
      </c>
      <c r="D39" s="42">
        <v>7</v>
      </c>
      <c r="E39" s="42">
        <v>0</v>
      </c>
      <c r="F39" s="42">
        <v>0</v>
      </c>
      <c r="G39" s="42">
        <v>0</v>
      </c>
      <c r="H39" s="10">
        <f t="shared" si="5"/>
        <v>14</v>
      </c>
      <c r="I39" s="62"/>
      <c r="J39" s="42"/>
      <c r="K39" s="42"/>
      <c r="L39" s="42"/>
      <c r="M39" s="42"/>
      <c r="N39" s="10">
        <f t="shared" si="6"/>
        <v>0</v>
      </c>
      <c r="O39" s="11">
        <f t="shared" si="7"/>
        <v>14</v>
      </c>
      <c r="P39" s="42"/>
      <c r="Q39" s="29" t="s">
        <v>128</v>
      </c>
      <c r="R39" s="29" t="s">
        <v>302</v>
      </c>
      <c r="S39" s="32" t="s">
        <v>303</v>
      </c>
      <c r="T39" s="33">
        <v>8</v>
      </c>
      <c r="U39" s="40"/>
      <c r="V39" s="33" t="s">
        <v>247</v>
      </c>
      <c r="W39" s="65" t="s">
        <v>304</v>
      </c>
    </row>
    <row r="40" spans="1:23" ht="27" customHeight="1" x14ac:dyDescent="0.2">
      <c r="A40" s="59">
        <v>8</v>
      </c>
      <c r="B40" s="60">
        <f t="shared" si="4"/>
        <v>39</v>
      </c>
      <c r="C40" s="42">
        <v>7</v>
      </c>
      <c r="D40" s="42">
        <v>7</v>
      </c>
      <c r="E40" s="42">
        <v>0</v>
      </c>
      <c r="F40" s="42">
        <v>0</v>
      </c>
      <c r="G40" s="42">
        <v>0</v>
      </c>
      <c r="H40" s="10">
        <f t="shared" si="5"/>
        <v>14</v>
      </c>
      <c r="I40" s="62"/>
      <c r="J40" s="42"/>
      <c r="K40" s="42"/>
      <c r="L40" s="42"/>
      <c r="M40" s="42"/>
      <c r="N40" s="10">
        <f t="shared" si="6"/>
        <v>0</v>
      </c>
      <c r="O40" s="11">
        <f t="shared" si="7"/>
        <v>14</v>
      </c>
      <c r="P40" s="42"/>
      <c r="Q40" s="31" t="s">
        <v>31</v>
      </c>
      <c r="R40" s="29" t="s">
        <v>305</v>
      </c>
      <c r="S40" s="32" t="s">
        <v>306</v>
      </c>
      <c r="T40" s="33">
        <v>8</v>
      </c>
      <c r="U40" s="39"/>
      <c r="V40" s="33" t="s">
        <v>268</v>
      </c>
      <c r="W40" s="65" t="s">
        <v>307</v>
      </c>
    </row>
    <row r="41" spans="1:23" ht="27" customHeight="1" x14ac:dyDescent="0.2">
      <c r="A41" s="59">
        <v>13</v>
      </c>
      <c r="B41" s="60">
        <f t="shared" si="4"/>
        <v>40</v>
      </c>
      <c r="C41" s="42">
        <v>7</v>
      </c>
      <c r="D41" s="42">
        <v>7</v>
      </c>
      <c r="E41" s="42">
        <v>0</v>
      </c>
      <c r="F41" s="42">
        <v>0</v>
      </c>
      <c r="G41" s="42">
        <v>0</v>
      </c>
      <c r="H41" s="10">
        <f t="shared" si="5"/>
        <v>14</v>
      </c>
      <c r="I41" s="67"/>
      <c r="J41" s="42"/>
      <c r="K41" s="42"/>
      <c r="L41" s="42"/>
      <c r="M41" s="42"/>
      <c r="N41" s="10">
        <f t="shared" si="6"/>
        <v>0</v>
      </c>
      <c r="O41" s="11">
        <f t="shared" si="7"/>
        <v>14</v>
      </c>
      <c r="P41" s="42"/>
      <c r="Q41" s="68" t="s">
        <v>152</v>
      </c>
      <c r="R41" s="89" t="s">
        <v>308</v>
      </c>
      <c r="S41" s="32" t="s">
        <v>154</v>
      </c>
      <c r="T41" s="27">
        <v>8</v>
      </c>
      <c r="U41" s="26"/>
      <c r="V41" s="27" t="s">
        <v>247</v>
      </c>
      <c r="W41" s="69" t="s">
        <v>155</v>
      </c>
    </row>
    <row r="42" spans="1:23" ht="27" customHeight="1" x14ac:dyDescent="0.2">
      <c r="A42" s="59">
        <v>42</v>
      </c>
      <c r="B42" s="60">
        <f t="shared" si="4"/>
        <v>41</v>
      </c>
      <c r="C42" s="42">
        <v>7</v>
      </c>
      <c r="D42" s="42">
        <v>7</v>
      </c>
      <c r="E42" s="42">
        <v>0</v>
      </c>
      <c r="F42" s="42">
        <v>0</v>
      </c>
      <c r="G42" s="42">
        <v>0</v>
      </c>
      <c r="H42" s="10">
        <f t="shared" si="5"/>
        <v>14</v>
      </c>
      <c r="I42" s="67"/>
      <c r="J42" s="42"/>
      <c r="K42" s="42"/>
      <c r="L42" s="42"/>
      <c r="M42" s="42"/>
      <c r="N42" s="10">
        <f t="shared" si="6"/>
        <v>0</v>
      </c>
      <c r="O42" s="11">
        <f t="shared" si="7"/>
        <v>14</v>
      </c>
      <c r="P42" s="42"/>
      <c r="Q42" s="31" t="s">
        <v>139</v>
      </c>
      <c r="R42" s="29" t="s">
        <v>309</v>
      </c>
      <c r="S42" s="31" t="s">
        <v>310</v>
      </c>
      <c r="T42" s="30">
        <v>8</v>
      </c>
      <c r="U42" s="38"/>
      <c r="V42" s="70"/>
      <c r="W42" s="71" t="s">
        <v>311</v>
      </c>
    </row>
    <row r="43" spans="1:23" ht="27" customHeight="1" x14ac:dyDescent="0.2">
      <c r="A43" s="59">
        <v>51</v>
      </c>
      <c r="B43" s="60">
        <f t="shared" si="4"/>
        <v>42</v>
      </c>
      <c r="C43" s="42">
        <v>7</v>
      </c>
      <c r="D43" s="42">
        <v>7</v>
      </c>
      <c r="E43" s="42">
        <v>0</v>
      </c>
      <c r="F43" s="42">
        <v>0</v>
      </c>
      <c r="G43" s="42">
        <v>0</v>
      </c>
      <c r="H43" s="10">
        <f t="shared" si="5"/>
        <v>14</v>
      </c>
      <c r="I43" s="67"/>
      <c r="J43" s="42"/>
      <c r="K43" s="42"/>
      <c r="L43" s="42"/>
      <c r="M43" s="42"/>
      <c r="N43" s="10">
        <f t="shared" si="6"/>
        <v>0</v>
      </c>
      <c r="O43" s="11">
        <f t="shared" si="7"/>
        <v>14</v>
      </c>
      <c r="P43" s="42"/>
      <c r="Q43" s="29" t="s">
        <v>312</v>
      </c>
      <c r="R43" s="29" t="s">
        <v>313</v>
      </c>
      <c r="S43" s="32" t="s">
        <v>681</v>
      </c>
      <c r="T43" s="33">
        <v>8</v>
      </c>
      <c r="U43" s="37" t="s">
        <v>250</v>
      </c>
      <c r="V43" s="33" t="s">
        <v>247</v>
      </c>
      <c r="W43" s="65" t="s">
        <v>314</v>
      </c>
    </row>
    <row r="44" spans="1:23" ht="27" customHeight="1" x14ac:dyDescent="0.2">
      <c r="A44" s="59">
        <v>56</v>
      </c>
      <c r="B44" s="60">
        <f t="shared" si="4"/>
        <v>43</v>
      </c>
      <c r="C44" s="42">
        <v>7</v>
      </c>
      <c r="D44" s="42">
        <v>7</v>
      </c>
      <c r="E44" s="42">
        <v>0</v>
      </c>
      <c r="F44" s="42">
        <v>0</v>
      </c>
      <c r="G44" s="42">
        <v>0</v>
      </c>
      <c r="H44" s="10">
        <f t="shared" si="5"/>
        <v>14</v>
      </c>
      <c r="I44" s="67"/>
      <c r="J44" s="42"/>
      <c r="K44" s="42"/>
      <c r="L44" s="42"/>
      <c r="M44" s="42"/>
      <c r="N44" s="10">
        <f t="shared" si="6"/>
        <v>0</v>
      </c>
      <c r="O44" s="11">
        <f t="shared" si="7"/>
        <v>14</v>
      </c>
      <c r="P44" s="42"/>
      <c r="Q44" s="31" t="s">
        <v>14</v>
      </c>
      <c r="R44" s="29" t="s">
        <v>315</v>
      </c>
      <c r="S44" s="34" t="s">
        <v>16</v>
      </c>
      <c r="T44" s="35">
        <v>8</v>
      </c>
      <c r="U44" s="41"/>
      <c r="V44" s="35" t="s">
        <v>247</v>
      </c>
      <c r="W44" s="64" t="s">
        <v>261</v>
      </c>
    </row>
    <row r="45" spans="1:23" ht="27" customHeight="1" x14ac:dyDescent="0.2">
      <c r="A45" s="59">
        <v>2</v>
      </c>
      <c r="B45" s="60">
        <f t="shared" si="4"/>
        <v>44</v>
      </c>
      <c r="C45" s="42">
        <v>6</v>
      </c>
      <c r="D45" s="42">
        <v>7</v>
      </c>
      <c r="E45" s="42">
        <v>0</v>
      </c>
      <c r="F45" s="42">
        <v>0</v>
      </c>
      <c r="G45" s="42">
        <v>0</v>
      </c>
      <c r="H45" s="10">
        <f t="shared" si="5"/>
        <v>13</v>
      </c>
      <c r="I45" s="67"/>
      <c r="J45" s="42"/>
      <c r="K45" s="42"/>
      <c r="L45" s="42"/>
      <c r="M45" s="42"/>
      <c r="N45" s="10">
        <f t="shared" si="6"/>
        <v>0</v>
      </c>
      <c r="O45" s="11">
        <f t="shared" si="7"/>
        <v>13</v>
      </c>
      <c r="P45" s="42"/>
      <c r="Q45" s="29" t="s">
        <v>312</v>
      </c>
      <c r="R45" s="29" t="s">
        <v>316</v>
      </c>
      <c r="S45" s="32" t="s">
        <v>681</v>
      </c>
      <c r="T45" s="33">
        <v>8</v>
      </c>
      <c r="U45" s="37" t="s">
        <v>250</v>
      </c>
      <c r="V45" s="33" t="s">
        <v>260</v>
      </c>
      <c r="W45" s="65" t="s">
        <v>314</v>
      </c>
    </row>
    <row r="46" spans="1:23" ht="27" customHeight="1" x14ac:dyDescent="0.2">
      <c r="A46" s="59">
        <v>34</v>
      </c>
      <c r="B46" s="60">
        <f t="shared" si="4"/>
        <v>45</v>
      </c>
      <c r="C46" s="42">
        <v>7</v>
      </c>
      <c r="D46" s="42">
        <v>5</v>
      </c>
      <c r="E46" s="42">
        <v>1</v>
      </c>
      <c r="F46" s="42">
        <v>0</v>
      </c>
      <c r="G46" s="42">
        <v>0</v>
      </c>
      <c r="H46" s="10">
        <f t="shared" si="5"/>
        <v>13</v>
      </c>
      <c r="I46" s="67"/>
      <c r="J46" s="42"/>
      <c r="K46" s="42"/>
      <c r="L46" s="42"/>
      <c r="M46" s="42"/>
      <c r="N46" s="10">
        <f t="shared" si="6"/>
        <v>0</v>
      </c>
      <c r="O46" s="11">
        <f t="shared" si="7"/>
        <v>13</v>
      </c>
      <c r="P46" s="42"/>
      <c r="Q46" s="31" t="s">
        <v>144</v>
      </c>
      <c r="R46" s="29" t="s">
        <v>317</v>
      </c>
      <c r="S46" s="32" t="s">
        <v>318</v>
      </c>
      <c r="T46" s="33">
        <v>8</v>
      </c>
      <c r="U46" s="39"/>
      <c r="V46" s="33" t="s">
        <v>268</v>
      </c>
      <c r="W46" s="65" t="s">
        <v>319</v>
      </c>
    </row>
    <row r="47" spans="1:23" ht="27" customHeight="1" x14ac:dyDescent="0.2">
      <c r="A47" s="59">
        <v>7</v>
      </c>
      <c r="B47" s="60">
        <f t="shared" si="4"/>
        <v>46</v>
      </c>
      <c r="C47" s="42">
        <v>7</v>
      </c>
      <c r="D47" s="42">
        <v>5</v>
      </c>
      <c r="E47" s="42">
        <v>0</v>
      </c>
      <c r="F47" s="42">
        <v>0</v>
      </c>
      <c r="G47" s="42">
        <v>0</v>
      </c>
      <c r="H47" s="10">
        <f t="shared" si="5"/>
        <v>12</v>
      </c>
      <c r="I47" s="67"/>
      <c r="J47" s="42"/>
      <c r="K47" s="42"/>
      <c r="L47" s="42"/>
      <c r="M47" s="42"/>
      <c r="N47" s="10">
        <f t="shared" si="6"/>
        <v>0</v>
      </c>
      <c r="O47" s="11">
        <f t="shared" si="7"/>
        <v>12</v>
      </c>
      <c r="P47" s="42"/>
      <c r="Q47" s="29" t="s">
        <v>214</v>
      </c>
      <c r="R47" s="29" t="s">
        <v>320</v>
      </c>
      <c r="S47" s="29" t="s">
        <v>215</v>
      </c>
      <c r="T47" s="42">
        <v>8</v>
      </c>
      <c r="U47" s="37"/>
      <c r="V47" s="42" t="s">
        <v>247</v>
      </c>
      <c r="W47" s="66" t="s">
        <v>321</v>
      </c>
    </row>
    <row r="48" spans="1:23" ht="35.25" customHeight="1" x14ac:dyDescent="0.2">
      <c r="A48" s="59">
        <v>38</v>
      </c>
      <c r="B48" s="60">
        <f t="shared" si="4"/>
        <v>47</v>
      </c>
      <c r="C48" s="42">
        <v>7</v>
      </c>
      <c r="D48" s="42">
        <v>5</v>
      </c>
      <c r="E48" s="42">
        <v>0</v>
      </c>
      <c r="F48" s="42">
        <v>0</v>
      </c>
      <c r="G48" s="42">
        <v>0</v>
      </c>
      <c r="H48" s="10">
        <f t="shared" si="5"/>
        <v>12</v>
      </c>
      <c r="I48" s="67"/>
      <c r="J48" s="42"/>
      <c r="K48" s="42"/>
      <c r="L48" s="42"/>
      <c r="M48" s="42"/>
      <c r="N48" s="10">
        <f t="shared" si="6"/>
        <v>0</v>
      </c>
      <c r="O48" s="11">
        <f t="shared" si="7"/>
        <v>12</v>
      </c>
      <c r="P48" s="42"/>
      <c r="Q48" s="31" t="s">
        <v>79</v>
      </c>
      <c r="R48" s="29" t="s">
        <v>322</v>
      </c>
      <c r="S48" s="32" t="s">
        <v>323</v>
      </c>
      <c r="T48" s="33">
        <v>8</v>
      </c>
      <c r="U48" s="39"/>
      <c r="V48" s="46" t="s">
        <v>247</v>
      </c>
      <c r="W48" s="72" t="s">
        <v>324</v>
      </c>
    </row>
    <row r="49" spans="1:23" ht="27" customHeight="1" x14ac:dyDescent="0.2">
      <c r="A49" s="59">
        <v>41</v>
      </c>
      <c r="B49" s="60">
        <f t="shared" si="4"/>
        <v>48</v>
      </c>
      <c r="C49" s="42">
        <v>7</v>
      </c>
      <c r="D49" s="42">
        <v>5</v>
      </c>
      <c r="E49" s="42">
        <v>0</v>
      </c>
      <c r="F49" s="42">
        <v>0</v>
      </c>
      <c r="G49" s="42">
        <v>0</v>
      </c>
      <c r="H49" s="10">
        <f t="shared" si="5"/>
        <v>12</v>
      </c>
      <c r="I49" s="67"/>
      <c r="J49" s="42"/>
      <c r="K49" s="42"/>
      <c r="L49" s="42"/>
      <c r="M49" s="42"/>
      <c r="N49" s="10">
        <f t="shared" si="6"/>
        <v>0</v>
      </c>
      <c r="O49" s="11">
        <f t="shared" si="7"/>
        <v>12</v>
      </c>
      <c r="P49" s="42"/>
      <c r="Q49" s="73" t="s">
        <v>88</v>
      </c>
      <c r="R49" s="29" t="s">
        <v>325</v>
      </c>
      <c r="S49" s="32" t="s">
        <v>220</v>
      </c>
      <c r="T49" s="33">
        <v>8</v>
      </c>
      <c r="U49" s="39"/>
      <c r="V49" s="46" t="s">
        <v>247</v>
      </c>
      <c r="W49" s="72" t="s">
        <v>221</v>
      </c>
    </row>
    <row r="50" spans="1:23" ht="27" customHeight="1" x14ac:dyDescent="0.2">
      <c r="A50" s="59">
        <v>47</v>
      </c>
      <c r="B50" s="60">
        <f t="shared" si="4"/>
        <v>49</v>
      </c>
      <c r="C50" s="42">
        <v>4</v>
      </c>
      <c r="D50" s="42">
        <v>6</v>
      </c>
      <c r="E50" s="42">
        <v>0</v>
      </c>
      <c r="F50" s="42">
        <v>0</v>
      </c>
      <c r="G50" s="42">
        <v>0</v>
      </c>
      <c r="H50" s="10">
        <f t="shared" si="5"/>
        <v>10</v>
      </c>
      <c r="I50" s="67"/>
      <c r="J50" s="42"/>
      <c r="K50" s="42"/>
      <c r="L50" s="42"/>
      <c r="M50" s="42"/>
      <c r="N50" s="10">
        <f t="shared" si="6"/>
        <v>0</v>
      </c>
      <c r="O50" s="11">
        <f t="shared" si="7"/>
        <v>10</v>
      </c>
      <c r="P50" s="42"/>
      <c r="Q50" s="31" t="s">
        <v>562</v>
      </c>
      <c r="R50" s="29" t="s">
        <v>326</v>
      </c>
      <c r="S50" s="29" t="s">
        <v>679</v>
      </c>
      <c r="T50" s="33">
        <v>8</v>
      </c>
      <c r="U50" s="39"/>
      <c r="V50" s="33"/>
      <c r="W50" s="72"/>
    </row>
    <row r="51" spans="1:23" ht="27" customHeight="1" x14ac:dyDescent="0.2">
      <c r="A51" s="59">
        <v>24</v>
      </c>
      <c r="B51" s="60">
        <f t="shared" si="4"/>
        <v>50</v>
      </c>
      <c r="C51" s="42">
        <v>2</v>
      </c>
      <c r="D51" s="42">
        <v>6</v>
      </c>
      <c r="E51" s="42">
        <v>0</v>
      </c>
      <c r="F51" s="42">
        <v>0</v>
      </c>
      <c r="G51" s="42">
        <v>0</v>
      </c>
      <c r="H51" s="10">
        <f t="shared" si="5"/>
        <v>8</v>
      </c>
      <c r="I51" s="67"/>
      <c r="J51" s="42"/>
      <c r="K51" s="42"/>
      <c r="L51" s="42"/>
      <c r="M51" s="42"/>
      <c r="N51" s="10">
        <f t="shared" si="6"/>
        <v>0</v>
      </c>
      <c r="O51" s="11">
        <f t="shared" si="7"/>
        <v>8</v>
      </c>
      <c r="P51" s="42"/>
      <c r="Q51" s="31" t="s">
        <v>35</v>
      </c>
      <c r="R51" s="29" t="s">
        <v>327</v>
      </c>
      <c r="S51" s="32" t="s">
        <v>328</v>
      </c>
      <c r="T51" s="33">
        <v>8</v>
      </c>
      <c r="U51" s="39"/>
      <c r="V51" s="33" t="s">
        <v>260</v>
      </c>
      <c r="W51" s="65" t="s">
        <v>329</v>
      </c>
    </row>
    <row r="52" spans="1:23" ht="27" customHeight="1" x14ac:dyDescent="0.2">
      <c r="A52" s="59">
        <v>25</v>
      </c>
      <c r="B52" s="60">
        <f t="shared" si="4"/>
        <v>51</v>
      </c>
      <c r="C52" s="42">
        <v>4</v>
      </c>
      <c r="D52" s="42">
        <v>4</v>
      </c>
      <c r="E52" s="42">
        <v>0</v>
      </c>
      <c r="F52" s="42">
        <v>0</v>
      </c>
      <c r="G52" s="42">
        <v>0</v>
      </c>
      <c r="H52" s="10">
        <f t="shared" si="5"/>
        <v>8</v>
      </c>
      <c r="I52" s="67"/>
      <c r="J52" s="42"/>
      <c r="K52" s="42"/>
      <c r="L52" s="42"/>
      <c r="M52" s="42"/>
      <c r="N52" s="10">
        <f t="shared" si="6"/>
        <v>0</v>
      </c>
      <c r="O52" s="11">
        <f t="shared" si="7"/>
        <v>8</v>
      </c>
      <c r="P52" s="42"/>
      <c r="Q52" s="31" t="s">
        <v>63</v>
      </c>
      <c r="R52" s="29" t="s">
        <v>330</v>
      </c>
      <c r="S52" s="32" t="s">
        <v>331</v>
      </c>
      <c r="T52" s="33">
        <v>8</v>
      </c>
      <c r="U52" s="39"/>
      <c r="V52" s="33" t="s">
        <v>247</v>
      </c>
      <c r="W52" s="65" t="s">
        <v>332</v>
      </c>
    </row>
    <row r="53" spans="1:23" ht="27" customHeight="1" x14ac:dyDescent="0.2">
      <c r="A53" s="59">
        <v>26</v>
      </c>
      <c r="B53" s="60">
        <f t="shared" si="4"/>
        <v>52</v>
      </c>
      <c r="C53" s="42">
        <v>0</v>
      </c>
      <c r="D53" s="42">
        <v>7</v>
      </c>
      <c r="E53" s="42">
        <v>0</v>
      </c>
      <c r="F53" s="42">
        <v>0</v>
      </c>
      <c r="G53" s="42">
        <v>0</v>
      </c>
      <c r="H53" s="10">
        <f t="shared" si="5"/>
        <v>7</v>
      </c>
      <c r="I53" s="62"/>
      <c r="J53" s="42"/>
      <c r="K53" s="42"/>
      <c r="L53" s="42"/>
      <c r="M53" s="42"/>
      <c r="N53" s="10">
        <f t="shared" si="6"/>
        <v>0</v>
      </c>
      <c r="O53" s="11">
        <f t="shared" si="7"/>
        <v>7</v>
      </c>
      <c r="P53" s="42"/>
      <c r="Q53" s="29" t="s">
        <v>231</v>
      </c>
      <c r="R53" s="29" t="s">
        <v>683</v>
      </c>
      <c r="S53" s="32" t="s">
        <v>333</v>
      </c>
      <c r="T53" s="33">
        <v>8</v>
      </c>
      <c r="U53" s="39"/>
      <c r="V53" s="33" t="s">
        <v>247</v>
      </c>
      <c r="W53" s="65" t="s">
        <v>334</v>
      </c>
    </row>
    <row r="54" spans="1:23" ht="27" customHeight="1" x14ac:dyDescent="0.2">
      <c r="A54" s="59">
        <v>35</v>
      </c>
      <c r="B54" s="60">
        <f t="shared" si="4"/>
        <v>53</v>
      </c>
      <c r="C54" s="42">
        <v>0</v>
      </c>
      <c r="D54" s="42">
        <v>7</v>
      </c>
      <c r="E54" s="42">
        <v>0</v>
      </c>
      <c r="F54" s="42">
        <v>0</v>
      </c>
      <c r="G54" s="42">
        <v>0</v>
      </c>
      <c r="H54" s="10">
        <f t="shared" si="5"/>
        <v>7</v>
      </c>
      <c r="I54" s="62"/>
      <c r="J54" s="42"/>
      <c r="K54" s="42"/>
      <c r="L54" s="42"/>
      <c r="M54" s="42"/>
      <c r="N54" s="10">
        <f t="shared" si="6"/>
        <v>0</v>
      </c>
      <c r="O54" s="11">
        <f t="shared" si="7"/>
        <v>7</v>
      </c>
      <c r="P54" s="42"/>
      <c r="Q54" s="31" t="s">
        <v>197</v>
      </c>
      <c r="R54" s="29" t="s">
        <v>335</v>
      </c>
      <c r="S54" s="32" t="s">
        <v>336</v>
      </c>
      <c r="T54" s="33">
        <v>8</v>
      </c>
      <c r="U54" s="39"/>
      <c r="V54" s="33" t="s">
        <v>247</v>
      </c>
      <c r="W54" s="65" t="s">
        <v>337</v>
      </c>
    </row>
    <row r="55" spans="1:23" ht="27" customHeight="1" x14ac:dyDescent="0.2">
      <c r="A55" s="59">
        <v>39</v>
      </c>
      <c r="B55" s="60">
        <f t="shared" si="4"/>
        <v>54</v>
      </c>
      <c r="C55" s="42">
        <v>0</v>
      </c>
      <c r="D55" s="42">
        <v>7</v>
      </c>
      <c r="E55" s="42">
        <v>0</v>
      </c>
      <c r="F55" s="42">
        <v>0</v>
      </c>
      <c r="G55" s="42">
        <v>0</v>
      </c>
      <c r="H55" s="10">
        <f t="shared" si="5"/>
        <v>7</v>
      </c>
      <c r="I55" s="67"/>
      <c r="J55" s="42"/>
      <c r="K55" s="42"/>
      <c r="L55" s="42"/>
      <c r="M55" s="42"/>
      <c r="N55" s="10">
        <f t="shared" si="6"/>
        <v>0</v>
      </c>
      <c r="O55" s="11">
        <f t="shared" si="7"/>
        <v>7</v>
      </c>
      <c r="P55" s="42"/>
      <c r="Q55" s="31" t="s">
        <v>152</v>
      </c>
      <c r="R55" s="29" t="s">
        <v>338</v>
      </c>
      <c r="S55" s="32" t="s">
        <v>339</v>
      </c>
      <c r="T55" s="33">
        <v>8</v>
      </c>
      <c r="U55" s="39"/>
      <c r="V55" s="33" t="s">
        <v>268</v>
      </c>
      <c r="W55" s="65" t="s">
        <v>226</v>
      </c>
    </row>
    <row r="56" spans="1:23" ht="27" customHeight="1" x14ac:dyDescent="0.2">
      <c r="A56" s="59">
        <v>46</v>
      </c>
      <c r="B56" s="60">
        <f t="shared" si="4"/>
        <v>55</v>
      </c>
      <c r="C56" s="42">
        <v>7</v>
      </c>
      <c r="D56" s="42">
        <v>0</v>
      </c>
      <c r="E56" s="42">
        <v>0</v>
      </c>
      <c r="F56" s="42">
        <v>0</v>
      </c>
      <c r="G56" s="42">
        <v>0</v>
      </c>
      <c r="H56" s="10">
        <f t="shared" si="5"/>
        <v>7</v>
      </c>
      <c r="I56" s="67"/>
      <c r="J56" s="42"/>
      <c r="K56" s="42"/>
      <c r="L56" s="42"/>
      <c r="M56" s="42"/>
      <c r="N56" s="10">
        <f t="shared" si="6"/>
        <v>0</v>
      </c>
      <c r="O56" s="11">
        <f t="shared" si="7"/>
        <v>7</v>
      </c>
      <c r="P56" s="42"/>
      <c r="Q56" s="31" t="s">
        <v>102</v>
      </c>
      <c r="R56" s="29" t="s">
        <v>340</v>
      </c>
      <c r="S56" s="32" t="s">
        <v>341</v>
      </c>
      <c r="T56" s="33">
        <v>8</v>
      </c>
      <c r="U56" s="39"/>
      <c r="V56" s="33">
        <v>1</v>
      </c>
      <c r="W56" s="65" t="s">
        <v>342</v>
      </c>
    </row>
    <row r="57" spans="1:23" ht="27" customHeight="1" x14ac:dyDescent="0.2">
      <c r="A57" s="59">
        <v>61</v>
      </c>
      <c r="B57" s="60">
        <f t="shared" si="4"/>
        <v>56</v>
      </c>
      <c r="C57" s="42">
        <v>4</v>
      </c>
      <c r="D57" s="42">
        <v>3</v>
      </c>
      <c r="E57" s="42">
        <v>0</v>
      </c>
      <c r="F57" s="42">
        <v>0</v>
      </c>
      <c r="G57" s="42">
        <v>0</v>
      </c>
      <c r="H57" s="10">
        <f t="shared" si="5"/>
        <v>7</v>
      </c>
      <c r="I57" s="67"/>
      <c r="J57" s="42"/>
      <c r="K57" s="42"/>
      <c r="L57" s="42"/>
      <c r="M57" s="42"/>
      <c r="N57" s="10">
        <f t="shared" si="6"/>
        <v>0</v>
      </c>
      <c r="O57" s="11">
        <f t="shared" si="7"/>
        <v>7</v>
      </c>
      <c r="P57" s="42"/>
      <c r="Q57" s="31" t="s">
        <v>343</v>
      </c>
      <c r="R57" s="29" t="s">
        <v>344</v>
      </c>
      <c r="S57" s="32" t="s">
        <v>345</v>
      </c>
      <c r="T57" s="33">
        <v>8</v>
      </c>
      <c r="U57" s="39"/>
      <c r="V57" s="33" t="s">
        <v>247</v>
      </c>
      <c r="W57" s="65" t="s">
        <v>346</v>
      </c>
    </row>
    <row r="58" spans="1:23" ht="27" customHeight="1" x14ac:dyDescent="0.2">
      <c r="A58" s="59">
        <v>62</v>
      </c>
      <c r="B58" s="60">
        <f t="shared" si="4"/>
        <v>57</v>
      </c>
      <c r="C58" s="42">
        <v>7</v>
      </c>
      <c r="D58" s="42">
        <v>0</v>
      </c>
      <c r="E58" s="42">
        <v>0</v>
      </c>
      <c r="F58" s="42">
        <v>0</v>
      </c>
      <c r="G58" s="42">
        <v>0</v>
      </c>
      <c r="H58" s="10">
        <f t="shared" si="5"/>
        <v>7</v>
      </c>
      <c r="I58" s="67"/>
      <c r="J58" s="42"/>
      <c r="K58" s="42"/>
      <c r="L58" s="42"/>
      <c r="M58" s="42"/>
      <c r="N58" s="10">
        <f t="shared" si="6"/>
        <v>0</v>
      </c>
      <c r="O58" s="11">
        <f t="shared" si="7"/>
        <v>7</v>
      </c>
      <c r="P58" s="42"/>
      <c r="Q58" s="31" t="s">
        <v>75</v>
      </c>
      <c r="R58" s="29" t="s">
        <v>347</v>
      </c>
      <c r="S58" s="32" t="s">
        <v>348</v>
      </c>
      <c r="T58" s="33">
        <v>8</v>
      </c>
      <c r="U58" s="39"/>
      <c r="V58" s="33" t="s">
        <v>247</v>
      </c>
      <c r="W58" s="65" t="s">
        <v>349</v>
      </c>
    </row>
    <row r="59" spans="1:23" ht="27" customHeight="1" x14ac:dyDescent="0.2">
      <c r="A59" s="59">
        <v>63</v>
      </c>
      <c r="B59" s="60">
        <f t="shared" si="4"/>
        <v>58</v>
      </c>
      <c r="C59" s="42">
        <v>1</v>
      </c>
      <c r="D59" s="42">
        <v>5</v>
      </c>
      <c r="E59" s="42">
        <v>0</v>
      </c>
      <c r="F59" s="42">
        <v>1</v>
      </c>
      <c r="G59" s="42">
        <v>0</v>
      </c>
      <c r="H59" s="10">
        <f t="shared" si="5"/>
        <v>7</v>
      </c>
      <c r="I59" s="67"/>
      <c r="J59" s="42"/>
      <c r="K59" s="42"/>
      <c r="L59" s="42"/>
      <c r="M59" s="42"/>
      <c r="N59" s="10">
        <f t="shared" si="6"/>
        <v>0</v>
      </c>
      <c r="O59" s="11">
        <f t="shared" si="7"/>
        <v>7</v>
      </c>
      <c r="P59" s="42"/>
      <c r="Q59" s="31" t="s">
        <v>20</v>
      </c>
      <c r="R59" s="85" t="s">
        <v>350</v>
      </c>
      <c r="S59" s="34" t="s">
        <v>351</v>
      </c>
      <c r="T59" s="35">
        <v>8</v>
      </c>
      <c r="U59" s="41"/>
      <c r="V59" s="35" t="s">
        <v>247</v>
      </c>
      <c r="W59" s="64" t="s">
        <v>352</v>
      </c>
    </row>
    <row r="60" spans="1:23" ht="27" customHeight="1" x14ac:dyDescent="0.2">
      <c r="A60" s="59">
        <v>11</v>
      </c>
      <c r="B60" s="60">
        <f t="shared" si="4"/>
        <v>59</v>
      </c>
      <c r="C60" s="42">
        <v>6</v>
      </c>
      <c r="D60" s="42">
        <v>0</v>
      </c>
      <c r="E60" s="42">
        <v>0</v>
      </c>
      <c r="F60" s="42">
        <v>0</v>
      </c>
      <c r="G60" s="42">
        <v>0</v>
      </c>
      <c r="H60" s="10">
        <f t="shared" si="5"/>
        <v>6</v>
      </c>
      <c r="I60" s="67"/>
      <c r="J60" s="42"/>
      <c r="K60" s="42"/>
      <c r="L60" s="42"/>
      <c r="M60" s="42"/>
      <c r="N60" s="10">
        <f t="shared" si="6"/>
        <v>0</v>
      </c>
      <c r="O60" s="11">
        <f t="shared" si="7"/>
        <v>6</v>
      </c>
      <c r="P60" s="42"/>
      <c r="Q60" s="29" t="s">
        <v>353</v>
      </c>
      <c r="R60" s="29" t="s">
        <v>354</v>
      </c>
      <c r="S60" s="29" t="s">
        <v>355</v>
      </c>
      <c r="T60" s="42">
        <v>8</v>
      </c>
      <c r="U60" s="37"/>
      <c r="V60" s="42"/>
      <c r="W60" s="66"/>
    </row>
    <row r="61" spans="1:23" ht="27" customHeight="1" x14ac:dyDescent="0.2">
      <c r="A61" s="59">
        <v>40</v>
      </c>
      <c r="B61" s="60">
        <f t="shared" si="4"/>
        <v>60</v>
      </c>
      <c r="C61" s="42">
        <v>2</v>
      </c>
      <c r="D61" s="42">
        <v>4</v>
      </c>
      <c r="E61" s="42">
        <v>0</v>
      </c>
      <c r="F61" s="42">
        <v>0</v>
      </c>
      <c r="G61" s="42">
        <v>0</v>
      </c>
      <c r="H61" s="10">
        <f t="shared" si="5"/>
        <v>6</v>
      </c>
      <c r="I61" s="67"/>
      <c r="J61" s="42"/>
      <c r="K61" s="42"/>
      <c r="L61" s="42"/>
      <c r="M61" s="42"/>
      <c r="N61" s="10">
        <f t="shared" si="6"/>
        <v>0</v>
      </c>
      <c r="O61" s="11">
        <f t="shared" si="7"/>
        <v>6</v>
      </c>
      <c r="P61" s="42"/>
      <c r="Q61" s="31" t="s">
        <v>190</v>
      </c>
      <c r="R61" s="29" t="s">
        <v>356</v>
      </c>
      <c r="S61" s="32" t="s">
        <v>357</v>
      </c>
      <c r="T61" s="33">
        <v>8</v>
      </c>
      <c r="U61" s="39"/>
      <c r="V61" s="33" t="s">
        <v>247</v>
      </c>
      <c r="W61" s="65" t="s">
        <v>358</v>
      </c>
    </row>
    <row r="62" spans="1:23" ht="27" customHeight="1" x14ac:dyDescent="0.2">
      <c r="A62" s="59">
        <v>44</v>
      </c>
      <c r="B62" s="60">
        <f t="shared" si="4"/>
        <v>61</v>
      </c>
      <c r="C62" s="42">
        <v>0</v>
      </c>
      <c r="D62" s="42">
        <v>5</v>
      </c>
      <c r="E62" s="42">
        <v>0</v>
      </c>
      <c r="F62" s="42">
        <v>0</v>
      </c>
      <c r="G62" s="42">
        <v>0</v>
      </c>
      <c r="H62" s="10">
        <f t="shared" si="5"/>
        <v>5</v>
      </c>
      <c r="I62" s="62"/>
      <c r="J62" s="42"/>
      <c r="K62" s="42"/>
      <c r="L62" s="42"/>
      <c r="M62" s="42"/>
      <c r="N62" s="10">
        <f t="shared" si="6"/>
        <v>0</v>
      </c>
      <c r="O62" s="11">
        <f t="shared" si="7"/>
        <v>5</v>
      </c>
      <c r="P62" s="42"/>
      <c r="Q62" s="31" t="s">
        <v>39</v>
      </c>
      <c r="R62" s="85" t="s">
        <v>359</v>
      </c>
      <c r="S62" s="32" t="s">
        <v>360</v>
      </c>
      <c r="T62" s="33">
        <v>8</v>
      </c>
      <c r="U62" s="39"/>
      <c r="V62" s="33" t="s">
        <v>260</v>
      </c>
      <c r="W62" s="65" t="s">
        <v>361</v>
      </c>
    </row>
    <row r="63" spans="1:23" ht="27" customHeight="1" x14ac:dyDescent="0.2">
      <c r="A63" s="59">
        <v>36</v>
      </c>
      <c r="B63" s="60">
        <f t="shared" si="4"/>
        <v>62</v>
      </c>
      <c r="C63" s="42">
        <v>4</v>
      </c>
      <c r="D63" s="42">
        <v>0</v>
      </c>
      <c r="E63" s="42">
        <v>0</v>
      </c>
      <c r="F63" s="42">
        <v>0</v>
      </c>
      <c r="G63" s="42">
        <v>0</v>
      </c>
      <c r="H63" s="10">
        <f t="shared" si="5"/>
        <v>4</v>
      </c>
      <c r="I63" s="67"/>
      <c r="J63" s="42"/>
      <c r="K63" s="42"/>
      <c r="L63" s="42"/>
      <c r="M63" s="42"/>
      <c r="N63" s="10">
        <f t="shared" si="6"/>
        <v>0</v>
      </c>
      <c r="O63" s="11">
        <f t="shared" si="7"/>
        <v>4</v>
      </c>
      <c r="P63" s="42"/>
      <c r="Q63" s="31" t="s">
        <v>44</v>
      </c>
      <c r="R63" s="29" t="s">
        <v>362</v>
      </c>
      <c r="S63" s="32" t="s">
        <v>363</v>
      </c>
      <c r="T63" s="33">
        <v>8</v>
      </c>
      <c r="U63" s="39"/>
      <c r="V63" s="33" t="s">
        <v>247</v>
      </c>
      <c r="W63" s="65" t="s">
        <v>364</v>
      </c>
    </row>
    <row r="64" spans="1:23" ht="27" customHeight="1" x14ac:dyDescent="0.2">
      <c r="A64" s="59">
        <v>23</v>
      </c>
      <c r="B64" s="60">
        <f t="shared" si="4"/>
        <v>63</v>
      </c>
      <c r="C64" s="42">
        <v>1</v>
      </c>
      <c r="D64" s="42">
        <v>1</v>
      </c>
      <c r="E64" s="42">
        <v>0</v>
      </c>
      <c r="F64" s="42">
        <v>0</v>
      </c>
      <c r="G64" s="42">
        <v>0</v>
      </c>
      <c r="H64" s="10">
        <f t="shared" si="5"/>
        <v>2</v>
      </c>
      <c r="I64" s="67"/>
      <c r="J64" s="42"/>
      <c r="K64" s="42"/>
      <c r="L64" s="42"/>
      <c r="M64" s="42"/>
      <c r="N64" s="10">
        <f t="shared" si="6"/>
        <v>0</v>
      </c>
      <c r="O64" s="11">
        <f t="shared" si="7"/>
        <v>2</v>
      </c>
      <c r="P64" s="42"/>
      <c r="Q64" s="31" t="s">
        <v>156</v>
      </c>
      <c r="R64" s="29" t="s">
        <v>365</v>
      </c>
      <c r="S64" s="32" t="s">
        <v>158</v>
      </c>
      <c r="T64" s="74">
        <v>8</v>
      </c>
      <c r="U64" s="39"/>
      <c r="V64" s="33" t="s">
        <v>268</v>
      </c>
      <c r="W64" s="65" t="s">
        <v>159</v>
      </c>
    </row>
    <row r="65" spans="1:250" ht="27" customHeight="1" x14ac:dyDescent="0.2">
      <c r="A65" s="59">
        <v>28</v>
      </c>
      <c r="B65" s="60">
        <f t="shared" si="4"/>
        <v>64</v>
      </c>
      <c r="C65" s="42">
        <v>0</v>
      </c>
      <c r="D65" s="42">
        <v>1</v>
      </c>
      <c r="E65" s="42">
        <v>0</v>
      </c>
      <c r="F65" s="42">
        <v>0</v>
      </c>
      <c r="G65" s="42">
        <v>0</v>
      </c>
      <c r="H65" s="10">
        <f t="shared" si="5"/>
        <v>1</v>
      </c>
      <c r="I65" s="67"/>
      <c r="J65" s="42"/>
      <c r="K65" s="42"/>
      <c r="L65" s="42"/>
      <c r="M65" s="42"/>
      <c r="N65" s="10">
        <f t="shared" si="6"/>
        <v>0</v>
      </c>
      <c r="O65" s="11">
        <f t="shared" si="7"/>
        <v>1</v>
      </c>
      <c r="P65" s="42"/>
      <c r="Q65" s="29" t="s">
        <v>124</v>
      </c>
      <c r="R65" s="29" t="s">
        <v>366</v>
      </c>
      <c r="S65" s="32" t="s">
        <v>367</v>
      </c>
      <c r="T65" s="33">
        <v>8</v>
      </c>
      <c r="U65" s="39"/>
      <c r="V65" s="33" t="s">
        <v>260</v>
      </c>
      <c r="W65" s="65" t="s">
        <v>368</v>
      </c>
    </row>
    <row r="66" spans="1:250" ht="39" customHeight="1" x14ac:dyDescent="0.2">
      <c r="A66" s="59">
        <v>37</v>
      </c>
      <c r="B66" s="60">
        <f t="shared" ref="B66:B71" si="8">SUM(B65,1)</f>
        <v>65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10">
        <f t="shared" ref="H66:H71" si="9">SUM(C66:G66)</f>
        <v>0</v>
      </c>
      <c r="I66" s="67"/>
      <c r="J66" s="42"/>
      <c r="K66" s="42"/>
      <c r="L66" s="42"/>
      <c r="M66" s="42"/>
      <c r="N66" s="10">
        <f t="shared" ref="N66:N71" si="10">SUM(J66:M66)</f>
        <v>0</v>
      </c>
      <c r="O66" s="11">
        <f t="shared" ref="O66:O71" si="11">H66+N66</f>
        <v>0</v>
      </c>
      <c r="P66" s="42"/>
      <c r="Q66" s="31" t="s">
        <v>369</v>
      </c>
      <c r="R66" s="29" t="s">
        <v>370</v>
      </c>
      <c r="S66" s="32" t="s">
        <v>371</v>
      </c>
      <c r="T66" s="33">
        <v>8</v>
      </c>
      <c r="U66" s="39"/>
      <c r="V66" s="33" t="s">
        <v>268</v>
      </c>
      <c r="W66" s="65" t="s">
        <v>372</v>
      </c>
    </row>
    <row r="67" spans="1:250" ht="27" customHeight="1" x14ac:dyDescent="0.2">
      <c r="A67" s="59">
        <v>43</v>
      </c>
      <c r="B67" s="60">
        <f t="shared" si="8"/>
        <v>66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10">
        <f t="shared" si="9"/>
        <v>0</v>
      </c>
      <c r="I67" s="62"/>
      <c r="J67" s="42"/>
      <c r="K67" s="42"/>
      <c r="L67" s="42"/>
      <c r="M67" s="42"/>
      <c r="N67" s="10">
        <f t="shared" si="10"/>
        <v>0</v>
      </c>
      <c r="O67" s="11">
        <f t="shared" si="11"/>
        <v>0</v>
      </c>
      <c r="P67" s="42"/>
      <c r="Q67" s="31" t="s">
        <v>343</v>
      </c>
      <c r="R67" s="29" t="s">
        <v>373</v>
      </c>
      <c r="S67" s="32" t="s">
        <v>345</v>
      </c>
      <c r="T67" s="33">
        <v>8</v>
      </c>
      <c r="U67" s="39"/>
      <c r="V67" s="33" t="s">
        <v>247</v>
      </c>
      <c r="W67" s="65" t="s">
        <v>346</v>
      </c>
    </row>
    <row r="68" spans="1:250" ht="27" customHeight="1" x14ac:dyDescent="0.2">
      <c r="A68" s="59">
        <v>45</v>
      </c>
      <c r="B68" s="60">
        <f t="shared" si="8"/>
        <v>67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10">
        <f t="shared" si="9"/>
        <v>0</v>
      </c>
      <c r="I68" s="62"/>
      <c r="J68" s="42"/>
      <c r="K68" s="42"/>
      <c r="L68" s="42"/>
      <c r="M68" s="42"/>
      <c r="N68" s="10">
        <f t="shared" si="10"/>
        <v>0</v>
      </c>
      <c r="O68" s="11">
        <f t="shared" si="11"/>
        <v>0</v>
      </c>
      <c r="P68" s="42"/>
      <c r="Q68" s="31" t="s">
        <v>10</v>
      </c>
      <c r="R68" s="29" t="s">
        <v>684</v>
      </c>
      <c r="S68" s="32" t="s">
        <v>12</v>
      </c>
      <c r="T68" s="33">
        <v>8</v>
      </c>
      <c r="U68" s="39"/>
      <c r="V68" s="33">
        <v>3</v>
      </c>
      <c r="W68" s="65" t="s">
        <v>374</v>
      </c>
    </row>
    <row r="69" spans="1:250" ht="27" customHeight="1" x14ac:dyDescent="0.2">
      <c r="A69" s="59">
        <v>48</v>
      </c>
      <c r="B69" s="60">
        <f t="shared" si="8"/>
        <v>68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10">
        <f t="shared" si="9"/>
        <v>0</v>
      </c>
      <c r="I69" s="67"/>
      <c r="J69" s="42"/>
      <c r="K69" s="42"/>
      <c r="L69" s="42"/>
      <c r="M69" s="42"/>
      <c r="N69" s="10">
        <f t="shared" si="10"/>
        <v>0</v>
      </c>
      <c r="O69" s="11">
        <f t="shared" si="11"/>
        <v>0</v>
      </c>
      <c r="P69" s="42"/>
      <c r="Q69" s="31" t="s">
        <v>110</v>
      </c>
      <c r="R69" s="29" t="s">
        <v>375</v>
      </c>
      <c r="S69" s="32" t="s">
        <v>376</v>
      </c>
      <c r="T69" s="33">
        <v>8</v>
      </c>
      <c r="U69" s="39"/>
      <c r="V69" s="33" t="s">
        <v>247</v>
      </c>
      <c r="W69" s="65" t="s">
        <v>377</v>
      </c>
    </row>
    <row r="70" spans="1:250" ht="27" customHeight="1" x14ac:dyDescent="0.2">
      <c r="A70" s="59">
        <v>49</v>
      </c>
      <c r="B70" s="60">
        <f t="shared" si="8"/>
        <v>69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10">
        <f t="shared" si="9"/>
        <v>0</v>
      </c>
      <c r="I70" s="67"/>
      <c r="J70" s="42"/>
      <c r="K70" s="42"/>
      <c r="L70" s="42"/>
      <c r="M70" s="42"/>
      <c r="N70" s="10">
        <f t="shared" si="10"/>
        <v>0</v>
      </c>
      <c r="O70" s="11">
        <f t="shared" si="11"/>
        <v>0</v>
      </c>
      <c r="P70" s="42"/>
      <c r="Q70" s="31" t="s">
        <v>235</v>
      </c>
      <c r="R70" s="29" t="s">
        <v>378</v>
      </c>
      <c r="S70" s="32" t="s">
        <v>379</v>
      </c>
      <c r="T70" s="33">
        <v>8</v>
      </c>
      <c r="U70" s="39"/>
      <c r="V70" s="33" t="s">
        <v>247</v>
      </c>
      <c r="W70" s="65" t="s">
        <v>380</v>
      </c>
    </row>
    <row r="71" spans="1:250" ht="27" customHeight="1" thickBot="1" x14ac:dyDescent="0.25">
      <c r="A71" s="59">
        <v>50</v>
      </c>
      <c r="B71" s="75">
        <f t="shared" si="8"/>
        <v>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7">
        <f t="shared" si="9"/>
        <v>0</v>
      </c>
      <c r="I71" s="78"/>
      <c r="J71" s="76"/>
      <c r="K71" s="76"/>
      <c r="L71" s="76"/>
      <c r="M71" s="76"/>
      <c r="N71" s="77">
        <f t="shared" si="10"/>
        <v>0</v>
      </c>
      <c r="O71" s="79">
        <f t="shared" si="11"/>
        <v>0</v>
      </c>
      <c r="P71" s="76"/>
      <c r="Q71" s="80" t="s">
        <v>132</v>
      </c>
      <c r="R71" s="90" t="s">
        <v>381</v>
      </c>
      <c r="S71" s="81" t="s">
        <v>382</v>
      </c>
      <c r="T71" s="82">
        <v>8</v>
      </c>
      <c r="U71" s="83"/>
      <c r="V71" s="82" t="s">
        <v>247</v>
      </c>
      <c r="W71" s="84" t="s">
        <v>383</v>
      </c>
    </row>
    <row r="73" spans="1:250" ht="18.75" x14ac:dyDescent="0.2">
      <c r="A73" s="123"/>
      <c r="B73" s="123"/>
      <c r="C73" s="1" t="s">
        <v>675</v>
      </c>
      <c r="N73" s="1" t="s">
        <v>676</v>
      </c>
      <c r="R73" s="147" t="s">
        <v>677</v>
      </c>
      <c r="S73" s="146" t="s">
        <v>678</v>
      </c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</row>
  </sheetData>
  <autoFilter ref="A1:W71">
    <sortState ref="A2:W71">
      <sortCondition descending="1" ref="O1:O71"/>
    </sortState>
  </autoFilter>
  <pageMargins left="0.23622047244094491" right="0.31496062992125984" top="0.74803149606299213" bottom="0.15748031496062992" header="0.31496062992125984" footer="0.31496062992125984"/>
  <pageSetup paperSize="9" orientation="landscape" horizontalDpi="0" verticalDpi="0" r:id="rId1"/>
  <headerFooter>
    <oddHeader>&amp;L19,27.01.2020&amp;CПротокол  результатів 
ІІІ (обласного) етапу Всеукраїнської учнівської олімпіади з математики&amp;R8 клас
МАХ - 63 бали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9"/>
  <sheetViews>
    <sheetView view="pageLayout" topLeftCell="B1" zoomScaleNormal="100" workbookViewId="0">
      <selection activeCell="Q6" sqref="Q6"/>
    </sheetView>
  </sheetViews>
  <sheetFormatPr defaultRowHeight="26.25" customHeight="1" x14ac:dyDescent="0.2"/>
  <cols>
    <col min="1" max="1" width="4.7109375" style="101" hidden="1" customWidth="1"/>
    <col min="2" max="2" width="3.7109375" style="101" customWidth="1"/>
    <col min="3" max="7" width="3.140625" style="87" customWidth="1"/>
    <col min="8" max="8" width="4.140625" style="87" customWidth="1"/>
    <col min="9" max="9" width="6" style="87" hidden="1" customWidth="1"/>
    <col min="10" max="13" width="3.28515625" style="87" customWidth="1"/>
    <col min="14" max="14" width="5.28515625" style="87" customWidth="1"/>
    <col min="15" max="15" width="5" style="102" customWidth="1"/>
    <col min="16" max="16" width="4" style="103" customWidth="1"/>
    <col min="17" max="17" width="17.5703125" style="16" customWidth="1"/>
    <col min="18" max="18" width="20" style="87" customWidth="1"/>
    <col min="19" max="19" width="49.140625" style="16" customWidth="1"/>
    <col min="20" max="20" width="4.7109375" style="104" hidden="1" customWidth="1"/>
    <col min="21" max="21" width="6.7109375" style="104" hidden="1" customWidth="1"/>
    <col min="22" max="22" width="9.140625" style="104" hidden="1" customWidth="1"/>
    <col min="23" max="23" width="35.7109375" style="5" hidden="1" customWidth="1"/>
  </cols>
  <sheetData>
    <row r="1" spans="1:23" s="5" customFormat="1" ht="36" customHeight="1" x14ac:dyDescent="0.2">
      <c r="A1" s="6" t="s">
        <v>0</v>
      </c>
      <c r="B1" s="51" t="s">
        <v>241</v>
      </c>
      <c r="C1" s="91">
        <v>1</v>
      </c>
      <c r="D1" s="52">
        <v>2</v>
      </c>
      <c r="E1" s="52">
        <v>3</v>
      </c>
      <c r="F1" s="52">
        <v>4</v>
      </c>
      <c r="G1" s="52">
        <v>5</v>
      </c>
      <c r="H1" s="53" t="s">
        <v>1</v>
      </c>
      <c r="I1" s="54" t="s">
        <v>0</v>
      </c>
      <c r="J1" s="52">
        <v>1</v>
      </c>
      <c r="K1" s="52">
        <v>2</v>
      </c>
      <c r="L1" s="52">
        <v>3</v>
      </c>
      <c r="M1" s="52">
        <v>4</v>
      </c>
      <c r="N1" s="53" t="s">
        <v>1</v>
      </c>
      <c r="O1" s="55" t="s">
        <v>3</v>
      </c>
      <c r="P1" s="54" t="s">
        <v>2</v>
      </c>
      <c r="Q1" s="56" t="s">
        <v>4</v>
      </c>
      <c r="R1" s="88" t="s">
        <v>5</v>
      </c>
      <c r="S1" s="56" t="s">
        <v>6</v>
      </c>
      <c r="T1" s="57"/>
      <c r="U1" s="56" t="s">
        <v>245</v>
      </c>
      <c r="V1" s="57"/>
      <c r="W1" s="92" t="s">
        <v>8</v>
      </c>
    </row>
    <row r="2" spans="1:23" ht="26.25" customHeight="1" x14ac:dyDescent="0.2">
      <c r="A2" s="93">
        <v>13</v>
      </c>
      <c r="B2" s="60">
        <f t="shared" ref="B2:B47" si="0">SUM(B1,1)</f>
        <v>1</v>
      </c>
      <c r="C2" s="94">
        <v>7</v>
      </c>
      <c r="D2" s="95">
        <v>7</v>
      </c>
      <c r="E2" s="95">
        <v>7</v>
      </c>
      <c r="F2" s="95">
        <v>0</v>
      </c>
      <c r="G2" s="95">
        <v>7</v>
      </c>
      <c r="H2" s="96">
        <f t="shared" ref="H2:H47" si="1">SUM(C2:G2)</f>
        <v>28</v>
      </c>
      <c r="I2" s="97">
        <v>4</v>
      </c>
      <c r="J2" s="95">
        <v>7</v>
      </c>
      <c r="K2" s="95">
        <v>6</v>
      </c>
      <c r="L2" s="95">
        <v>7</v>
      </c>
      <c r="M2" s="95">
        <v>2</v>
      </c>
      <c r="N2" s="96">
        <f t="shared" ref="N2:N47" si="2">SUM(J2:M2)</f>
        <v>22</v>
      </c>
      <c r="O2" s="98">
        <f t="shared" ref="O2:O47" si="3">H2+N2</f>
        <v>50</v>
      </c>
      <c r="P2" s="99" t="s">
        <v>242</v>
      </c>
      <c r="Q2" s="31" t="s">
        <v>14</v>
      </c>
      <c r="R2" s="85" t="s">
        <v>384</v>
      </c>
      <c r="S2" s="34" t="s">
        <v>16</v>
      </c>
      <c r="T2" s="33">
        <v>9</v>
      </c>
      <c r="U2" s="43"/>
      <c r="V2" s="35" t="s">
        <v>242</v>
      </c>
      <c r="W2" s="64" t="s">
        <v>385</v>
      </c>
    </row>
    <row r="3" spans="1:23" ht="26.25" customHeight="1" x14ac:dyDescent="0.2">
      <c r="A3" s="93">
        <v>35</v>
      </c>
      <c r="B3" s="60">
        <f t="shared" si="0"/>
        <v>2</v>
      </c>
      <c r="C3" s="94">
        <v>7</v>
      </c>
      <c r="D3" s="95">
        <v>7</v>
      </c>
      <c r="E3" s="95">
        <v>7</v>
      </c>
      <c r="F3" s="95">
        <v>0</v>
      </c>
      <c r="G3" s="95">
        <v>7</v>
      </c>
      <c r="H3" s="96">
        <f t="shared" si="1"/>
        <v>28</v>
      </c>
      <c r="I3" s="97">
        <v>8</v>
      </c>
      <c r="J3" s="95">
        <v>7</v>
      </c>
      <c r="K3" s="95">
        <v>7</v>
      </c>
      <c r="L3" s="95">
        <v>7</v>
      </c>
      <c r="M3" s="95">
        <v>0</v>
      </c>
      <c r="N3" s="96">
        <f t="shared" si="2"/>
        <v>21</v>
      </c>
      <c r="O3" s="98">
        <f t="shared" si="3"/>
        <v>49</v>
      </c>
      <c r="P3" s="99" t="s">
        <v>242</v>
      </c>
      <c r="Q3" s="31" t="s">
        <v>14</v>
      </c>
      <c r="R3" s="85" t="s">
        <v>386</v>
      </c>
      <c r="S3" s="34" t="s">
        <v>16</v>
      </c>
      <c r="T3" s="33">
        <v>9</v>
      </c>
      <c r="U3" s="43"/>
      <c r="V3" s="35" t="s">
        <v>242</v>
      </c>
      <c r="W3" s="64" t="s">
        <v>385</v>
      </c>
    </row>
    <row r="4" spans="1:23" ht="26.25" customHeight="1" x14ac:dyDescent="0.2">
      <c r="A4" s="93">
        <v>15</v>
      </c>
      <c r="B4" s="60">
        <f t="shared" si="0"/>
        <v>3</v>
      </c>
      <c r="C4" s="94">
        <v>7</v>
      </c>
      <c r="D4" s="95">
        <v>7</v>
      </c>
      <c r="E4" s="95">
        <v>7</v>
      </c>
      <c r="F4" s="95">
        <v>0</v>
      </c>
      <c r="G4" s="95">
        <v>7</v>
      </c>
      <c r="H4" s="96">
        <f t="shared" si="1"/>
        <v>28</v>
      </c>
      <c r="I4" s="97">
        <v>18</v>
      </c>
      <c r="J4" s="95">
        <v>7</v>
      </c>
      <c r="K4" s="95">
        <v>7</v>
      </c>
      <c r="L4" s="95">
        <v>7</v>
      </c>
      <c r="M4" s="95">
        <v>0</v>
      </c>
      <c r="N4" s="96">
        <f t="shared" si="2"/>
        <v>21</v>
      </c>
      <c r="O4" s="98">
        <f t="shared" si="3"/>
        <v>49</v>
      </c>
      <c r="P4" s="99" t="s">
        <v>242</v>
      </c>
      <c r="Q4" s="31" t="s">
        <v>14</v>
      </c>
      <c r="R4" s="85" t="s">
        <v>388</v>
      </c>
      <c r="S4" s="34" t="s">
        <v>16</v>
      </c>
      <c r="T4" s="33">
        <v>9</v>
      </c>
      <c r="U4" s="43"/>
      <c r="V4" s="35" t="s">
        <v>242</v>
      </c>
      <c r="W4" s="64" t="s">
        <v>17</v>
      </c>
    </row>
    <row r="5" spans="1:23" ht="26.25" customHeight="1" x14ac:dyDescent="0.2">
      <c r="A5" s="93">
        <v>16</v>
      </c>
      <c r="B5" s="60">
        <f t="shared" si="0"/>
        <v>4</v>
      </c>
      <c r="C5" s="94">
        <v>7</v>
      </c>
      <c r="D5" s="95">
        <v>7</v>
      </c>
      <c r="E5" s="95">
        <v>7</v>
      </c>
      <c r="F5" s="95">
        <v>0</v>
      </c>
      <c r="G5" s="95">
        <v>7</v>
      </c>
      <c r="H5" s="96">
        <f t="shared" si="1"/>
        <v>28</v>
      </c>
      <c r="I5" s="97">
        <v>17</v>
      </c>
      <c r="J5" s="95">
        <v>7</v>
      </c>
      <c r="K5" s="95">
        <v>7</v>
      </c>
      <c r="L5" s="95">
        <v>7</v>
      </c>
      <c r="M5" s="95">
        <v>0</v>
      </c>
      <c r="N5" s="96">
        <f t="shared" si="2"/>
        <v>21</v>
      </c>
      <c r="O5" s="98">
        <f t="shared" si="3"/>
        <v>49</v>
      </c>
      <c r="P5" s="99" t="s">
        <v>242</v>
      </c>
      <c r="Q5" s="31" t="s">
        <v>14</v>
      </c>
      <c r="R5" s="85" t="s">
        <v>387</v>
      </c>
      <c r="S5" s="34" t="s">
        <v>16</v>
      </c>
      <c r="T5" s="33">
        <v>9</v>
      </c>
      <c r="U5" s="43"/>
      <c r="V5" s="35" t="s">
        <v>243</v>
      </c>
      <c r="W5" s="64" t="s">
        <v>17</v>
      </c>
    </row>
    <row r="6" spans="1:23" ht="26.25" customHeight="1" x14ac:dyDescent="0.2">
      <c r="A6" s="93">
        <v>38</v>
      </c>
      <c r="B6" s="60">
        <f t="shared" si="0"/>
        <v>5</v>
      </c>
      <c r="C6" s="94">
        <v>7</v>
      </c>
      <c r="D6" s="95">
        <v>5</v>
      </c>
      <c r="E6" s="95">
        <v>7</v>
      </c>
      <c r="F6" s="95">
        <v>0</v>
      </c>
      <c r="G6" s="95">
        <v>7</v>
      </c>
      <c r="H6" s="96">
        <f t="shared" si="1"/>
        <v>26</v>
      </c>
      <c r="I6" s="97">
        <v>11</v>
      </c>
      <c r="J6" s="95">
        <v>7</v>
      </c>
      <c r="K6" s="95">
        <v>7</v>
      </c>
      <c r="L6" s="95">
        <v>7</v>
      </c>
      <c r="M6" s="95">
        <v>1</v>
      </c>
      <c r="N6" s="96">
        <f t="shared" si="2"/>
        <v>22</v>
      </c>
      <c r="O6" s="98">
        <f t="shared" si="3"/>
        <v>48</v>
      </c>
      <c r="P6" s="99" t="s">
        <v>243</v>
      </c>
      <c r="Q6" s="31" t="s">
        <v>14</v>
      </c>
      <c r="R6" s="85" t="s">
        <v>389</v>
      </c>
      <c r="S6" s="34" t="s">
        <v>16</v>
      </c>
      <c r="T6" s="33">
        <v>9</v>
      </c>
      <c r="U6" s="43"/>
      <c r="V6" s="35" t="s">
        <v>243</v>
      </c>
      <c r="W6" s="64" t="s">
        <v>17</v>
      </c>
    </row>
    <row r="7" spans="1:23" ht="26.25" customHeight="1" x14ac:dyDescent="0.2">
      <c r="A7" s="93">
        <v>30</v>
      </c>
      <c r="B7" s="60">
        <f t="shared" si="0"/>
        <v>6</v>
      </c>
      <c r="C7" s="94">
        <v>7</v>
      </c>
      <c r="D7" s="95">
        <v>7</v>
      </c>
      <c r="E7" s="95">
        <v>7</v>
      </c>
      <c r="F7" s="95">
        <v>0</v>
      </c>
      <c r="G7" s="95">
        <v>7</v>
      </c>
      <c r="H7" s="96">
        <f t="shared" si="1"/>
        <v>28</v>
      </c>
      <c r="I7" s="97">
        <v>15</v>
      </c>
      <c r="J7" s="95">
        <v>7</v>
      </c>
      <c r="K7" s="95">
        <v>4</v>
      </c>
      <c r="L7" s="95">
        <v>7</v>
      </c>
      <c r="M7" s="95">
        <v>0</v>
      </c>
      <c r="N7" s="96">
        <f t="shared" si="2"/>
        <v>18</v>
      </c>
      <c r="O7" s="98">
        <f t="shared" si="3"/>
        <v>46</v>
      </c>
      <c r="P7" s="99" t="s">
        <v>243</v>
      </c>
      <c r="Q7" s="31" t="s">
        <v>14</v>
      </c>
      <c r="R7" s="85" t="s">
        <v>390</v>
      </c>
      <c r="S7" s="34" t="s">
        <v>16</v>
      </c>
      <c r="T7" s="33">
        <v>9</v>
      </c>
      <c r="U7" s="43"/>
      <c r="V7" s="35" t="s">
        <v>242</v>
      </c>
      <c r="W7" s="64" t="s">
        <v>17</v>
      </c>
    </row>
    <row r="8" spans="1:23" ht="26.25" customHeight="1" x14ac:dyDescent="0.2">
      <c r="A8" s="93">
        <v>36</v>
      </c>
      <c r="B8" s="60">
        <f t="shared" si="0"/>
        <v>7</v>
      </c>
      <c r="C8" s="94">
        <v>6</v>
      </c>
      <c r="D8" s="95">
        <v>7</v>
      </c>
      <c r="E8" s="95">
        <v>7</v>
      </c>
      <c r="F8" s="95">
        <v>0</v>
      </c>
      <c r="G8" s="95">
        <v>7</v>
      </c>
      <c r="H8" s="96">
        <f t="shared" si="1"/>
        <v>27</v>
      </c>
      <c r="I8" s="97">
        <v>6</v>
      </c>
      <c r="J8" s="95">
        <v>6</v>
      </c>
      <c r="K8" s="95">
        <v>0</v>
      </c>
      <c r="L8" s="95">
        <v>5</v>
      </c>
      <c r="M8" s="95">
        <v>7</v>
      </c>
      <c r="N8" s="96">
        <f t="shared" si="2"/>
        <v>18</v>
      </c>
      <c r="O8" s="98">
        <f t="shared" si="3"/>
        <v>45</v>
      </c>
      <c r="P8" s="99" t="s">
        <v>243</v>
      </c>
      <c r="Q8" s="31" t="s">
        <v>14</v>
      </c>
      <c r="R8" s="29" t="s">
        <v>391</v>
      </c>
      <c r="S8" s="34" t="s">
        <v>16</v>
      </c>
      <c r="T8" s="35">
        <v>9</v>
      </c>
      <c r="U8" s="41"/>
      <c r="V8" s="35" t="s">
        <v>268</v>
      </c>
      <c r="W8" s="64" t="s">
        <v>392</v>
      </c>
    </row>
    <row r="9" spans="1:23" ht="26.25" customHeight="1" x14ac:dyDescent="0.2">
      <c r="A9" s="93">
        <v>31</v>
      </c>
      <c r="B9" s="60">
        <f t="shared" si="0"/>
        <v>8</v>
      </c>
      <c r="C9" s="94">
        <v>7</v>
      </c>
      <c r="D9" s="95">
        <v>7</v>
      </c>
      <c r="E9" s="95">
        <v>7</v>
      </c>
      <c r="F9" s="95">
        <v>0</v>
      </c>
      <c r="G9" s="95">
        <v>6</v>
      </c>
      <c r="H9" s="96">
        <f t="shared" si="1"/>
        <v>27</v>
      </c>
      <c r="I9" s="97">
        <v>1</v>
      </c>
      <c r="J9" s="95">
        <v>7</v>
      </c>
      <c r="K9" s="95">
        <v>7</v>
      </c>
      <c r="L9" s="95">
        <v>1</v>
      </c>
      <c r="M9" s="95">
        <v>2</v>
      </c>
      <c r="N9" s="96">
        <f t="shared" si="2"/>
        <v>17</v>
      </c>
      <c r="O9" s="98">
        <f t="shared" si="3"/>
        <v>44</v>
      </c>
      <c r="P9" s="99" t="s">
        <v>243</v>
      </c>
      <c r="Q9" s="31" t="s">
        <v>14</v>
      </c>
      <c r="R9" s="85" t="s">
        <v>393</v>
      </c>
      <c r="S9" s="34" t="s">
        <v>16</v>
      </c>
      <c r="T9" s="33">
        <v>9</v>
      </c>
      <c r="U9" s="43"/>
      <c r="V9" s="35" t="s">
        <v>242</v>
      </c>
      <c r="W9" s="64" t="s">
        <v>385</v>
      </c>
    </row>
    <row r="10" spans="1:23" ht="26.25" customHeight="1" x14ac:dyDescent="0.2">
      <c r="A10" s="93">
        <v>14</v>
      </c>
      <c r="B10" s="60">
        <f t="shared" si="0"/>
        <v>9</v>
      </c>
      <c r="C10" s="94">
        <v>7</v>
      </c>
      <c r="D10" s="95">
        <v>7</v>
      </c>
      <c r="E10" s="95">
        <v>0</v>
      </c>
      <c r="F10" s="95">
        <v>0</v>
      </c>
      <c r="G10" s="95">
        <v>7</v>
      </c>
      <c r="H10" s="96">
        <f t="shared" si="1"/>
        <v>21</v>
      </c>
      <c r="I10" s="97">
        <v>13</v>
      </c>
      <c r="J10" s="95">
        <v>7</v>
      </c>
      <c r="K10" s="95">
        <v>7</v>
      </c>
      <c r="L10" s="95">
        <v>5</v>
      </c>
      <c r="M10" s="95">
        <v>2</v>
      </c>
      <c r="N10" s="96">
        <f t="shared" si="2"/>
        <v>21</v>
      </c>
      <c r="O10" s="98">
        <f t="shared" si="3"/>
        <v>42</v>
      </c>
      <c r="P10" s="99" t="s">
        <v>243</v>
      </c>
      <c r="Q10" s="31" t="s">
        <v>14</v>
      </c>
      <c r="R10" s="29" t="s">
        <v>394</v>
      </c>
      <c r="S10" s="34" t="s">
        <v>16</v>
      </c>
      <c r="T10" s="35">
        <v>9</v>
      </c>
      <c r="U10" s="41"/>
      <c r="V10" s="35" t="s">
        <v>247</v>
      </c>
      <c r="W10" s="64" t="s">
        <v>385</v>
      </c>
    </row>
    <row r="11" spans="1:23" ht="26.25" customHeight="1" x14ac:dyDescent="0.2">
      <c r="A11" s="93">
        <v>8</v>
      </c>
      <c r="B11" s="60">
        <f t="shared" si="0"/>
        <v>10</v>
      </c>
      <c r="C11" s="94">
        <v>7</v>
      </c>
      <c r="D11" s="95">
        <v>7</v>
      </c>
      <c r="E11" s="95">
        <v>7</v>
      </c>
      <c r="F11" s="95">
        <v>0</v>
      </c>
      <c r="G11" s="95">
        <v>7</v>
      </c>
      <c r="H11" s="96">
        <f t="shared" si="1"/>
        <v>28</v>
      </c>
      <c r="I11" s="97">
        <v>3</v>
      </c>
      <c r="J11" s="95">
        <v>7</v>
      </c>
      <c r="K11" s="95">
        <v>4</v>
      </c>
      <c r="L11" s="95">
        <v>2</v>
      </c>
      <c r="M11" s="95">
        <v>0</v>
      </c>
      <c r="N11" s="96">
        <f t="shared" si="2"/>
        <v>13</v>
      </c>
      <c r="O11" s="98">
        <f t="shared" si="3"/>
        <v>41</v>
      </c>
      <c r="P11" s="99" t="s">
        <v>243</v>
      </c>
      <c r="Q11" s="31" t="s">
        <v>14</v>
      </c>
      <c r="R11" s="85" t="s">
        <v>395</v>
      </c>
      <c r="S11" s="34" t="s">
        <v>16</v>
      </c>
      <c r="T11" s="33">
        <v>9</v>
      </c>
      <c r="U11" s="43"/>
      <c r="V11" s="35" t="s">
        <v>243</v>
      </c>
      <c r="W11" s="64" t="s">
        <v>17</v>
      </c>
    </row>
    <row r="12" spans="1:23" ht="26.25" customHeight="1" x14ac:dyDescent="0.2">
      <c r="A12" s="93">
        <v>32</v>
      </c>
      <c r="B12" s="60">
        <f t="shared" si="0"/>
        <v>11</v>
      </c>
      <c r="C12" s="94">
        <v>7</v>
      </c>
      <c r="D12" s="95">
        <v>3</v>
      </c>
      <c r="E12" s="95">
        <v>7</v>
      </c>
      <c r="F12" s="95">
        <v>0</v>
      </c>
      <c r="G12" s="95">
        <v>7</v>
      </c>
      <c r="H12" s="96">
        <f t="shared" si="1"/>
        <v>24</v>
      </c>
      <c r="I12" s="97">
        <v>2</v>
      </c>
      <c r="J12" s="95">
        <v>7</v>
      </c>
      <c r="K12" s="95">
        <v>7</v>
      </c>
      <c r="L12" s="95">
        <v>0</v>
      </c>
      <c r="M12" s="95">
        <v>1</v>
      </c>
      <c r="N12" s="96">
        <f t="shared" si="2"/>
        <v>15</v>
      </c>
      <c r="O12" s="98">
        <f t="shared" si="3"/>
        <v>39</v>
      </c>
      <c r="P12" s="99" t="s">
        <v>243</v>
      </c>
      <c r="Q12" s="31" t="s">
        <v>14</v>
      </c>
      <c r="R12" s="85" t="s">
        <v>674</v>
      </c>
      <c r="S12" s="34" t="s">
        <v>16</v>
      </c>
      <c r="T12" s="33">
        <v>9</v>
      </c>
      <c r="U12" s="43"/>
      <c r="V12" s="35" t="s">
        <v>243</v>
      </c>
      <c r="W12" s="64" t="s">
        <v>17</v>
      </c>
    </row>
    <row r="13" spans="1:23" ht="26.25" customHeight="1" x14ac:dyDescent="0.2">
      <c r="A13" s="93">
        <v>40</v>
      </c>
      <c r="B13" s="60">
        <f t="shared" si="0"/>
        <v>12</v>
      </c>
      <c r="C13" s="94">
        <v>7</v>
      </c>
      <c r="D13" s="95">
        <v>7</v>
      </c>
      <c r="E13" s="95">
        <v>7</v>
      </c>
      <c r="F13" s="95">
        <v>0</v>
      </c>
      <c r="G13" s="95">
        <v>7</v>
      </c>
      <c r="H13" s="96">
        <f t="shared" si="1"/>
        <v>28</v>
      </c>
      <c r="I13" s="97">
        <v>19</v>
      </c>
      <c r="J13" s="95">
        <v>0</v>
      </c>
      <c r="K13" s="95">
        <v>7</v>
      </c>
      <c r="L13" s="95">
        <v>0</v>
      </c>
      <c r="M13" s="95">
        <v>3</v>
      </c>
      <c r="N13" s="96">
        <f t="shared" si="2"/>
        <v>10</v>
      </c>
      <c r="O13" s="98">
        <f t="shared" si="3"/>
        <v>38</v>
      </c>
      <c r="P13" s="99" t="s">
        <v>243</v>
      </c>
      <c r="Q13" s="31" t="s">
        <v>14</v>
      </c>
      <c r="R13" s="85" t="s">
        <v>396</v>
      </c>
      <c r="S13" s="34" t="s">
        <v>16</v>
      </c>
      <c r="T13" s="33">
        <v>9</v>
      </c>
      <c r="U13" s="43"/>
      <c r="V13" s="35" t="s">
        <v>243</v>
      </c>
      <c r="W13" s="64" t="s">
        <v>17</v>
      </c>
    </row>
    <row r="14" spans="1:23" ht="26.25" customHeight="1" x14ac:dyDescent="0.2">
      <c r="A14" s="93">
        <v>27</v>
      </c>
      <c r="B14" s="60">
        <f t="shared" si="0"/>
        <v>13</v>
      </c>
      <c r="C14" s="94">
        <v>7</v>
      </c>
      <c r="D14" s="95">
        <v>7</v>
      </c>
      <c r="E14" s="95">
        <v>4</v>
      </c>
      <c r="F14" s="95">
        <v>0</v>
      </c>
      <c r="G14" s="95">
        <v>0</v>
      </c>
      <c r="H14" s="96">
        <f t="shared" si="1"/>
        <v>18</v>
      </c>
      <c r="I14" s="97">
        <v>5</v>
      </c>
      <c r="J14" s="95">
        <v>7</v>
      </c>
      <c r="K14" s="95">
        <v>7</v>
      </c>
      <c r="L14" s="95">
        <v>2</v>
      </c>
      <c r="M14" s="95">
        <v>2</v>
      </c>
      <c r="N14" s="96">
        <f t="shared" si="2"/>
        <v>18</v>
      </c>
      <c r="O14" s="98">
        <f t="shared" si="3"/>
        <v>36</v>
      </c>
      <c r="P14" s="99" t="s">
        <v>244</v>
      </c>
      <c r="Q14" s="29" t="s">
        <v>114</v>
      </c>
      <c r="R14" s="29" t="s">
        <v>397</v>
      </c>
      <c r="S14" s="32" t="s">
        <v>398</v>
      </c>
      <c r="T14" s="33">
        <v>9</v>
      </c>
      <c r="U14" s="39"/>
      <c r="V14" s="33" t="s">
        <v>247</v>
      </c>
      <c r="W14" s="65" t="s">
        <v>399</v>
      </c>
    </row>
    <row r="15" spans="1:23" ht="26.25" customHeight="1" x14ac:dyDescent="0.2">
      <c r="A15" s="93">
        <v>6</v>
      </c>
      <c r="B15" s="60">
        <f t="shared" si="0"/>
        <v>14</v>
      </c>
      <c r="C15" s="94">
        <v>7</v>
      </c>
      <c r="D15" s="95">
        <v>7</v>
      </c>
      <c r="E15" s="95">
        <v>7</v>
      </c>
      <c r="F15" s="95">
        <v>0</v>
      </c>
      <c r="G15" s="95">
        <v>0</v>
      </c>
      <c r="H15" s="96">
        <f t="shared" si="1"/>
        <v>21</v>
      </c>
      <c r="I15" s="97">
        <v>9</v>
      </c>
      <c r="J15" s="95">
        <v>7</v>
      </c>
      <c r="K15" s="95">
        <v>7</v>
      </c>
      <c r="L15" s="95">
        <v>0</v>
      </c>
      <c r="M15" s="95">
        <v>0</v>
      </c>
      <c r="N15" s="96">
        <f t="shared" si="2"/>
        <v>14</v>
      </c>
      <c r="O15" s="98">
        <f t="shared" si="3"/>
        <v>35</v>
      </c>
      <c r="P15" s="99" t="s">
        <v>244</v>
      </c>
      <c r="Q15" s="31" t="s">
        <v>14</v>
      </c>
      <c r="R15" s="29" t="s">
        <v>401</v>
      </c>
      <c r="S15" s="34" t="s">
        <v>16</v>
      </c>
      <c r="T15" s="35">
        <v>9</v>
      </c>
      <c r="U15" s="41"/>
      <c r="V15" s="35" t="s">
        <v>247</v>
      </c>
      <c r="W15" s="64" t="s">
        <v>23</v>
      </c>
    </row>
    <row r="16" spans="1:23" ht="26.25" customHeight="1" x14ac:dyDescent="0.2">
      <c r="A16" s="93">
        <v>26</v>
      </c>
      <c r="B16" s="60">
        <f t="shared" si="0"/>
        <v>15</v>
      </c>
      <c r="C16" s="94">
        <v>7</v>
      </c>
      <c r="D16" s="100">
        <f>6+1</f>
        <v>7</v>
      </c>
      <c r="E16" s="95">
        <v>7</v>
      </c>
      <c r="F16" s="95">
        <v>0</v>
      </c>
      <c r="G16" s="95">
        <v>0</v>
      </c>
      <c r="H16" s="96">
        <f t="shared" si="1"/>
        <v>21</v>
      </c>
      <c r="I16" s="97">
        <v>7</v>
      </c>
      <c r="J16" s="95">
        <v>7</v>
      </c>
      <c r="K16" s="95">
        <v>7</v>
      </c>
      <c r="L16" s="95">
        <v>0</v>
      </c>
      <c r="M16" s="95">
        <v>0</v>
      </c>
      <c r="N16" s="96">
        <f t="shared" si="2"/>
        <v>14</v>
      </c>
      <c r="O16" s="98">
        <f t="shared" si="3"/>
        <v>35</v>
      </c>
      <c r="P16" s="99" t="s">
        <v>244</v>
      </c>
      <c r="Q16" s="31" t="s">
        <v>14</v>
      </c>
      <c r="R16" s="85" t="s">
        <v>400</v>
      </c>
      <c r="S16" s="34" t="s">
        <v>16</v>
      </c>
      <c r="T16" s="33">
        <v>9</v>
      </c>
      <c r="U16" s="43"/>
      <c r="V16" s="35" t="s">
        <v>243</v>
      </c>
      <c r="W16" s="64" t="s">
        <v>17</v>
      </c>
    </row>
    <row r="17" spans="1:23" ht="26.25" customHeight="1" x14ac:dyDescent="0.2">
      <c r="A17" s="93">
        <v>34</v>
      </c>
      <c r="B17" s="60">
        <f t="shared" si="0"/>
        <v>16</v>
      </c>
      <c r="C17" s="94">
        <v>7</v>
      </c>
      <c r="D17" s="95">
        <v>7</v>
      </c>
      <c r="E17" s="95">
        <v>7</v>
      </c>
      <c r="F17" s="95">
        <v>0</v>
      </c>
      <c r="G17" s="95">
        <v>0</v>
      </c>
      <c r="H17" s="96">
        <f t="shared" si="1"/>
        <v>21</v>
      </c>
      <c r="I17" s="97">
        <v>20</v>
      </c>
      <c r="J17" s="95">
        <v>7</v>
      </c>
      <c r="K17" s="95">
        <v>4</v>
      </c>
      <c r="L17" s="95">
        <v>0</v>
      </c>
      <c r="M17" s="95">
        <v>2</v>
      </c>
      <c r="N17" s="96">
        <f t="shared" si="2"/>
        <v>13</v>
      </c>
      <c r="O17" s="98">
        <f t="shared" si="3"/>
        <v>34</v>
      </c>
      <c r="P17" s="99" t="s">
        <v>244</v>
      </c>
      <c r="Q17" s="31" t="s">
        <v>14</v>
      </c>
      <c r="R17" s="29" t="s">
        <v>402</v>
      </c>
      <c r="S17" s="34" t="s">
        <v>16</v>
      </c>
      <c r="T17" s="35">
        <v>9</v>
      </c>
      <c r="U17" s="41"/>
      <c r="V17" s="35" t="s">
        <v>247</v>
      </c>
      <c r="W17" s="64" t="s">
        <v>403</v>
      </c>
    </row>
    <row r="18" spans="1:23" ht="26.25" customHeight="1" x14ac:dyDescent="0.2">
      <c r="A18" s="93">
        <v>37</v>
      </c>
      <c r="B18" s="60">
        <f t="shared" si="0"/>
        <v>17</v>
      </c>
      <c r="C18" s="94">
        <v>7</v>
      </c>
      <c r="D18" s="95">
        <v>7</v>
      </c>
      <c r="E18" s="95">
        <v>7</v>
      </c>
      <c r="F18" s="95">
        <v>0</v>
      </c>
      <c r="G18" s="95">
        <v>7</v>
      </c>
      <c r="H18" s="96">
        <f t="shared" si="1"/>
        <v>28</v>
      </c>
      <c r="I18" s="97">
        <v>14</v>
      </c>
      <c r="J18" s="95">
        <v>3</v>
      </c>
      <c r="K18" s="95">
        <v>0</v>
      </c>
      <c r="L18" s="95">
        <v>0</v>
      </c>
      <c r="M18" s="95">
        <v>0</v>
      </c>
      <c r="N18" s="96">
        <f t="shared" si="2"/>
        <v>3</v>
      </c>
      <c r="O18" s="98">
        <f t="shared" si="3"/>
        <v>31</v>
      </c>
      <c r="P18" s="99" t="s">
        <v>244</v>
      </c>
      <c r="Q18" s="31" t="s">
        <v>14</v>
      </c>
      <c r="R18" s="29" t="s">
        <v>404</v>
      </c>
      <c r="S18" s="34" t="s">
        <v>16</v>
      </c>
      <c r="T18" s="35">
        <v>9</v>
      </c>
      <c r="U18" s="41"/>
      <c r="V18" s="35" t="s">
        <v>247</v>
      </c>
      <c r="W18" s="64" t="s">
        <v>385</v>
      </c>
    </row>
    <row r="19" spans="1:23" ht="26.25" customHeight="1" x14ac:dyDescent="0.2">
      <c r="A19" s="93">
        <v>5</v>
      </c>
      <c r="B19" s="60">
        <f t="shared" si="0"/>
        <v>18</v>
      </c>
      <c r="C19" s="94">
        <v>7</v>
      </c>
      <c r="D19" s="95">
        <v>3</v>
      </c>
      <c r="E19" s="95">
        <v>4</v>
      </c>
      <c r="F19" s="95">
        <v>0</v>
      </c>
      <c r="G19" s="95">
        <v>0</v>
      </c>
      <c r="H19" s="96">
        <f t="shared" si="1"/>
        <v>14</v>
      </c>
      <c r="I19" s="97">
        <v>12</v>
      </c>
      <c r="J19" s="95">
        <v>7</v>
      </c>
      <c r="K19" s="95">
        <v>7</v>
      </c>
      <c r="L19" s="95">
        <v>2</v>
      </c>
      <c r="M19" s="95">
        <v>0</v>
      </c>
      <c r="N19" s="96">
        <f t="shared" si="2"/>
        <v>16</v>
      </c>
      <c r="O19" s="98">
        <f t="shared" si="3"/>
        <v>30</v>
      </c>
      <c r="P19" s="99" t="s">
        <v>244</v>
      </c>
      <c r="Q19" s="31" t="s">
        <v>14</v>
      </c>
      <c r="R19" s="29" t="s">
        <v>405</v>
      </c>
      <c r="S19" s="34" t="s">
        <v>16</v>
      </c>
      <c r="T19" s="35">
        <v>9</v>
      </c>
      <c r="U19" s="41"/>
      <c r="V19" s="35" t="s">
        <v>247</v>
      </c>
      <c r="W19" s="64" t="s">
        <v>385</v>
      </c>
    </row>
    <row r="20" spans="1:23" ht="26.25" customHeight="1" x14ac:dyDescent="0.2">
      <c r="A20" s="93">
        <v>29</v>
      </c>
      <c r="B20" s="60">
        <f t="shared" si="0"/>
        <v>19</v>
      </c>
      <c r="C20" s="94">
        <v>7</v>
      </c>
      <c r="D20" s="95">
        <v>7</v>
      </c>
      <c r="E20" s="95">
        <v>0</v>
      </c>
      <c r="F20" s="95">
        <v>0</v>
      </c>
      <c r="G20" s="95">
        <v>0</v>
      </c>
      <c r="H20" s="96">
        <f t="shared" si="1"/>
        <v>14</v>
      </c>
      <c r="I20" s="97">
        <v>10</v>
      </c>
      <c r="J20" s="95">
        <v>7</v>
      </c>
      <c r="K20" s="95">
        <v>0</v>
      </c>
      <c r="L20" s="95">
        <v>5</v>
      </c>
      <c r="M20" s="95">
        <v>1</v>
      </c>
      <c r="N20" s="96">
        <f t="shared" si="2"/>
        <v>13</v>
      </c>
      <c r="O20" s="98">
        <f t="shared" si="3"/>
        <v>27</v>
      </c>
      <c r="P20" s="99" t="s">
        <v>244</v>
      </c>
      <c r="Q20" s="31" t="s">
        <v>14</v>
      </c>
      <c r="R20" s="29" t="s">
        <v>406</v>
      </c>
      <c r="S20" s="34" t="s">
        <v>16</v>
      </c>
      <c r="T20" s="35">
        <v>9</v>
      </c>
      <c r="U20" s="41"/>
      <c r="V20" s="35" t="s">
        <v>247</v>
      </c>
      <c r="W20" s="64" t="s">
        <v>392</v>
      </c>
    </row>
    <row r="21" spans="1:23" ht="26.25" customHeight="1" x14ac:dyDescent="0.2">
      <c r="A21" s="93">
        <v>12</v>
      </c>
      <c r="B21" s="60">
        <f t="shared" si="0"/>
        <v>20</v>
      </c>
      <c r="C21" s="94">
        <v>7</v>
      </c>
      <c r="D21" s="95">
        <v>3</v>
      </c>
      <c r="E21" s="95">
        <v>5</v>
      </c>
      <c r="F21" s="95">
        <v>0</v>
      </c>
      <c r="G21" s="95">
        <v>0</v>
      </c>
      <c r="H21" s="96">
        <f t="shared" si="1"/>
        <v>15</v>
      </c>
      <c r="I21" s="97">
        <v>16</v>
      </c>
      <c r="J21" s="95">
        <v>7</v>
      </c>
      <c r="K21" s="95">
        <v>1</v>
      </c>
      <c r="L21" s="95">
        <v>0</v>
      </c>
      <c r="M21" s="95">
        <v>1</v>
      </c>
      <c r="N21" s="96">
        <f t="shared" si="2"/>
        <v>9</v>
      </c>
      <c r="O21" s="98">
        <f t="shared" si="3"/>
        <v>24</v>
      </c>
      <c r="P21" s="99" t="s">
        <v>244</v>
      </c>
      <c r="Q21" s="31" t="s">
        <v>14</v>
      </c>
      <c r="R21" s="29" t="s">
        <v>407</v>
      </c>
      <c r="S21" s="34" t="s">
        <v>16</v>
      </c>
      <c r="T21" s="35">
        <v>9</v>
      </c>
      <c r="U21" s="41"/>
      <c r="V21" s="35" t="s">
        <v>260</v>
      </c>
      <c r="W21" s="64" t="s">
        <v>385</v>
      </c>
    </row>
    <row r="22" spans="1:23" ht="26.25" customHeight="1" x14ac:dyDescent="0.2">
      <c r="A22" s="93">
        <v>10</v>
      </c>
      <c r="B22" s="60">
        <f t="shared" si="0"/>
        <v>21</v>
      </c>
      <c r="C22" s="94">
        <v>7</v>
      </c>
      <c r="D22" s="95">
        <v>6</v>
      </c>
      <c r="E22" s="95">
        <v>0</v>
      </c>
      <c r="F22" s="95">
        <v>0</v>
      </c>
      <c r="G22" s="95">
        <v>0</v>
      </c>
      <c r="H22" s="96">
        <f t="shared" si="1"/>
        <v>13</v>
      </c>
      <c r="I22" s="97">
        <v>21</v>
      </c>
      <c r="J22" s="95">
        <v>6</v>
      </c>
      <c r="K22" s="95">
        <v>1</v>
      </c>
      <c r="L22" s="95">
        <v>0</v>
      </c>
      <c r="M22" s="95">
        <v>0</v>
      </c>
      <c r="N22" s="96">
        <f t="shared" si="2"/>
        <v>7</v>
      </c>
      <c r="O22" s="98">
        <f t="shared" si="3"/>
        <v>20</v>
      </c>
      <c r="P22" s="99" t="s">
        <v>244</v>
      </c>
      <c r="Q22" s="31" t="s">
        <v>24</v>
      </c>
      <c r="R22" s="29" t="s">
        <v>408</v>
      </c>
      <c r="S22" s="32" t="s">
        <v>69</v>
      </c>
      <c r="T22" s="33">
        <v>9</v>
      </c>
      <c r="U22" s="39"/>
      <c r="V22" s="33" t="s">
        <v>247</v>
      </c>
      <c r="W22" s="65" t="s">
        <v>409</v>
      </c>
    </row>
    <row r="23" spans="1:23" ht="25.5" x14ac:dyDescent="0.2">
      <c r="A23" s="93">
        <v>1</v>
      </c>
      <c r="B23" s="60">
        <f t="shared" si="0"/>
        <v>22</v>
      </c>
      <c r="C23" s="94">
        <v>7</v>
      </c>
      <c r="D23" s="95">
        <v>3</v>
      </c>
      <c r="E23" s="95">
        <v>0</v>
      </c>
      <c r="F23" s="95">
        <v>0</v>
      </c>
      <c r="G23" s="95">
        <v>0</v>
      </c>
      <c r="H23" s="96">
        <f t="shared" si="1"/>
        <v>10</v>
      </c>
      <c r="I23" s="97"/>
      <c r="J23" s="95"/>
      <c r="K23" s="95"/>
      <c r="L23" s="95"/>
      <c r="M23" s="95"/>
      <c r="N23" s="96">
        <f t="shared" si="2"/>
        <v>0</v>
      </c>
      <c r="O23" s="98">
        <f t="shared" si="3"/>
        <v>10</v>
      </c>
      <c r="P23" s="95"/>
      <c r="Q23" s="31" t="s">
        <v>24</v>
      </c>
      <c r="R23" s="32" t="s">
        <v>552</v>
      </c>
      <c r="S23" s="32" t="s">
        <v>69</v>
      </c>
      <c r="T23" s="33">
        <v>9</v>
      </c>
      <c r="U23" s="39"/>
      <c r="V23" s="33" t="s">
        <v>247</v>
      </c>
      <c r="W23" s="65" t="s">
        <v>409</v>
      </c>
    </row>
    <row r="24" spans="1:23" ht="30.75" customHeight="1" x14ac:dyDescent="0.2">
      <c r="A24" s="93">
        <v>2</v>
      </c>
      <c r="B24" s="60">
        <f t="shared" si="0"/>
        <v>23</v>
      </c>
      <c r="C24" s="94">
        <v>7</v>
      </c>
      <c r="D24" s="95">
        <v>3</v>
      </c>
      <c r="E24" s="95">
        <v>0</v>
      </c>
      <c r="F24" s="95">
        <v>0</v>
      </c>
      <c r="G24" s="95">
        <v>0</v>
      </c>
      <c r="H24" s="96">
        <f t="shared" si="1"/>
        <v>10</v>
      </c>
      <c r="I24" s="97"/>
      <c r="J24" s="95"/>
      <c r="K24" s="95"/>
      <c r="L24" s="95"/>
      <c r="M24" s="95"/>
      <c r="N24" s="96">
        <f t="shared" si="2"/>
        <v>0</v>
      </c>
      <c r="O24" s="98">
        <f t="shared" si="3"/>
        <v>10</v>
      </c>
      <c r="P24" s="95"/>
      <c r="Q24" s="31" t="s">
        <v>24</v>
      </c>
      <c r="R24" s="32" t="s">
        <v>553</v>
      </c>
      <c r="S24" s="32" t="s">
        <v>69</v>
      </c>
      <c r="T24" s="33">
        <v>9</v>
      </c>
      <c r="U24" s="39"/>
      <c r="V24" s="33" t="s">
        <v>247</v>
      </c>
      <c r="W24" s="65" t="s">
        <v>409</v>
      </c>
    </row>
    <row r="25" spans="1:23" ht="30.75" customHeight="1" x14ac:dyDescent="0.2">
      <c r="A25" s="93">
        <v>33</v>
      </c>
      <c r="B25" s="60">
        <f t="shared" si="0"/>
        <v>24</v>
      </c>
      <c r="C25" s="94">
        <v>7</v>
      </c>
      <c r="D25" s="95">
        <v>3</v>
      </c>
      <c r="E25" s="95">
        <v>0</v>
      </c>
      <c r="F25" s="95">
        <v>0</v>
      </c>
      <c r="G25" s="95">
        <v>0</v>
      </c>
      <c r="H25" s="96">
        <f t="shared" si="1"/>
        <v>10</v>
      </c>
      <c r="I25" s="97"/>
      <c r="J25" s="95"/>
      <c r="K25" s="95"/>
      <c r="L25" s="95"/>
      <c r="M25" s="95"/>
      <c r="N25" s="96">
        <f t="shared" si="2"/>
        <v>0</v>
      </c>
      <c r="O25" s="98">
        <f t="shared" si="3"/>
        <v>10</v>
      </c>
      <c r="P25" s="95"/>
      <c r="Q25" s="31" t="s">
        <v>53</v>
      </c>
      <c r="R25" s="29" t="s">
        <v>554</v>
      </c>
      <c r="S25" s="32" t="s">
        <v>55</v>
      </c>
      <c r="T25" s="33">
        <v>9</v>
      </c>
      <c r="U25" s="39"/>
      <c r="V25" s="33">
        <v>1</v>
      </c>
      <c r="W25" s="65" t="s">
        <v>555</v>
      </c>
    </row>
    <row r="26" spans="1:23" ht="30.75" customHeight="1" x14ac:dyDescent="0.2">
      <c r="A26" s="93">
        <v>7</v>
      </c>
      <c r="B26" s="60">
        <f t="shared" si="0"/>
        <v>25</v>
      </c>
      <c r="C26" s="94">
        <v>7</v>
      </c>
      <c r="D26" s="95">
        <v>1</v>
      </c>
      <c r="E26" s="95">
        <v>0</v>
      </c>
      <c r="F26" s="95">
        <v>0</v>
      </c>
      <c r="G26" s="95">
        <v>0</v>
      </c>
      <c r="H26" s="96">
        <f t="shared" si="1"/>
        <v>8</v>
      </c>
      <c r="I26" s="97"/>
      <c r="J26" s="95"/>
      <c r="K26" s="95"/>
      <c r="L26" s="95"/>
      <c r="M26" s="95"/>
      <c r="N26" s="96">
        <f t="shared" si="2"/>
        <v>0</v>
      </c>
      <c r="O26" s="98">
        <f t="shared" si="3"/>
        <v>8</v>
      </c>
      <c r="P26" s="95"/>
      <c r="Q26" s="29" t="s">
        <v>312</v>
      </c>
      <c r="R26" s="32" t="s">
        <v>556</v>
      </c>
      <c r="S26" s="32" t="s">
        <v>681</v>
      </c>
      <c r="T26" s="33">
        <v>9</v>
      </c>
      <c r="U26" s="37" t="s">
        <v>250</v>
      </c>
      <c r="V26" s="33" t="s">
        <v>268</v>
      </c>
      <c r="W26" s="65" t="s">
        <v>557</v>
      </c>
    </row>
    <row r="27" spans="1:23" ht="30.75" customHeight="1" x14ac:dyDescent="0.2">
      <c r="A27" s="93">
        <v>17</v>
      </c>
      <c r="B27" s="60">
        <f t="shared" si="0"/>
        <v>26</v>
      </c>
      <c r="C27" s="94">
        <v>7</v>
      </c>
      <c r="D27" s="95">
        <v>0</v>
      </c>
      <c r="E27" s="95">
        <v>1</v>
      </c>
      <c r="F27" s="95">
        <v>0</v>
      </c>
      <c r="G27" s="95">
        <v>0</v>
      </c>
      <c r="H27" s="96">
        <f t="shared" si="1"/>
        <v>8</v>
      </c>
      <c r="I27" s="97"/>
      <c r="J27" s="95"/>
      <c r="K27" s="95"/>
      <c r="L27" s="95"/>
      <c r="M27" s="95"/>
      <c r="N27" s="96">
        <f t="shared" si="2"/>
        <v>0</v>
      </c>
      <c r="O27" s="98">
        <f t="shared" si="3"/>
        <v>8</v>
      </c>
      <c r="P27" s="95"/>
      <c r="Q27" s="31" t="s">
        <v>139</v>
      </c>
      <c r="R27" s="31" t="s">
        <v>558</v>
      </c>
      <c r="S27" s="31" t="s">
        <v>141</v>
      </c>
      <c r="T27" s="30">
        <v>9</v>
      </c>
      <c r="U27" s="37" t="s">
        <v>250</v>
      </c>
      <c r="V27" s="70"/>
      <c r="W27" s="71" t="s">
        <v>559</v>
      </c>
    </row>
    <row r="28" spans="1:23" ht="30.75" customHeight="1" x14ac:dyDescent="0.2">
      <c r="A28" s="93">
        <v>18</v>
      </c>
      <c r="B28" s="60">
        <f t="shared" si="0"/>
        <v>27</v>
      </c>
      <c r="C28" s="94">
        <v>6</v>
      </c>
      <c r="D28" s="95">
        <v>0</v>
      </c>
      <c r="E28" s="95">
        <v>2</v>
      </c>
      <c r="F28" s="95">
        <v>0</v>
      </c>
      <c r="G28" s="95">
        <v>0</v>
      </c>
      <c r="H28" s="96">
        <f t="shared" si="1"/>
        <v>8</v>
      </c>
      <c r="I28" s="97"/>
      <c r="J28" s="95"/>
      <c r="K28" s="95"/>
      <c r="L28" s="95"/>
      <c r="M28" s="95"/>
      <c r="N28" s="96">
        <f t="shared" si="2"/>
        <v>0</v>
      </c>
      <c r="O28" s="98">
        <f t="shared" si="3"/>
        <v>8</v>
      </c>
      <c r="P28" s="95"/>
      <c r="Q28" s="31" t="s">
        <v>110</v>
      </c>
      <c r="R28" s="32" t="s">
        <v>560</v>
      </c>
      <c r="S28" s="32" t="s">
        <v>483</v>
      </c>
      <c r="T28" s="33">
        <v>9</v>
      </c>
      <c r="U28" s="39"/>
      <c r="V28" s="33" t="s">
        <v>247</v>
      </c>
      <c r="W28" s="65" t="s">
        <v>561</v>
      </c>
    </row>
    <row r="29" spans="1:23" ht="30.75" customHeight="1" x14ac:dyDescent="0.2">
      <c r="A29" s="93">
        <v>28</v>
      </c>
      <c r="B29" s="60">
        <f t="shared" si="0"/>
        <v>28</v>
      </c>
      <c r="C29" s="94">
        <v>7</v>
      </c>
      <c r="D29" s="95">
        <v>0</v>
      </c>
      <c r="E29" s="95">
        <v>1</v>
      </c>
      <c r="F29" s="95">
        <v>0</v>
      </c>
      <c r="G29" s="95">
        <v>0</v>
      </c>
      <c r="H29" s="96">
        <f t="shared" si="1"/>
        <v>8</v>
      </c>
      <c r="I29" s="97"/>
      <c r="J29" s="95"/>
      <c r="K29" s="95"/>
      <c r="L29" s="95"/>
      <c r="M29" s="95"/>
      <c r="N29" s="96">
        <f t="shared" si="2"/>
        <v>0</v>
      </c>
      <c r="O29" s="98">
        <f t="shared" si="3"/>
        <v>8</v>
      </c>
      <c r="P29" s="95"/>
      <c r="Q29" s="29" t="s">
        <v>562</v>
      </c>
      <c r="R29" s="29" t="s">
        <v>563</v>
      </c>
      <c r="S29" s="29" t="s">
        <v>564</v>
      </c>
      <c r="T29" s="42">
        <v>9</v>
      </c>
      <c r="U29" s="37"/>
      <c r="V29" s="42"/>
      <c r="W29" s="66" t="s">
        <v>565</v>
      </c>
    </row>
    <row r="30" spans="1:23" ht="30.75" customHeight="1" x14ac:dyDescent="0.2">
      <c r="A30" s="93">
        <v>3</v>
      </c>
      <c r="B30" s="60">
        <f t="shared" si="0"/>
        <v>29</v>
      </c>
      <c r="C30" s="94">
        <v>7</v>
      </c>
      <c r="D30" s="95">
        <v>0</v>
      </c>
      <c r="E30" s="95">
        <v>0</v>
      </c>
      <c r="F30" s="95">
        <v>0</v>
      </c>
      <c r="G30" s="95">
        <v>0</v>
      </c>
      <c r="H30" s="96">
        <f t="shared" si="1"/>
        <v>7</v>
      </c>
      <c r="I30" s="97"/>
      <c r="J30" s="95"/>
      <c r="K30" s="95"/>
      <c r="L30" s="95"/>
      <c r="M30" s="95"/>
      <c r="N30" s="96">
        <f t="shared" si="2"/>
        <v>0</v>
      </c>
      <c r="O30" s="98">
        <f t="shared" si="3"/>
        <v>7</v>
      </c>
      <c r="P30" s="95"/>
      <c r="Q30" s="29" t="s">
        <v>312</v>
      </c>
      <c r="R30" s="32" t="s">
        <v>566</v>
      </c>
      <c r="S30" s="32" t="s">
        <v>681</v>
      </c>
      <c r="T30" s="33">
        <v>9</v>
      </c>
      <c r="U30" s="37" t="s">
        <v>250</v>
      </c>
      <c r="V30" s="33" t="s">
        <v>247</v>
      </c>
      <c r="W30" s="65" t="s">
        <v>567</v>
      </c>
    </row>
    <row r="31" spans="1:23" ht="30.75" customHeight="1" x14ac:dyDescent="0.2">
      <c r="A31" s="93">
        <v>4</v>
      </c>
      <c r="B31" s="60">
        <f t="shared" si="0"/>
        <v>30</v>
      </c>
      <c r="C31" s="94">
        <v>7</v>
      </c>
      <c r="D31" s="95">
        <v>0</v>
      </c>
      <c r="E31" s="95">
        <v>0</v>
      </c>
      <c r="F31" s="95">
        <v>0</v>
      </c>
      <c r="G31" s="95">
        <v>0</v>
      </c>
      <c r="H31" s="96">
        <f t="shared" si="1"/>
        <v>7</v>
      </c>
      <c r="I31" s="97"/>
      <c r="J31" s="95"/>
      <c r="K31" s="95"/>
      <c r="L31" s="95"/>
      <c r="M31" s="95"/>
      <c r="N31" s="96">
        <f t="shared" si="2"/>
        <v>0</v>
      </c>
      <c r="O31" s="98">
        <f t="shared" si="3"/>
        <v>7</v>
      </c>
      <c r="P31" s="95"/>
      <c r="Q31" s="31" t="s">
        <v>197</v>
      </c>
      <c r="R31" s="32" t="s">
        <v>685</v>
      </c>
      <c r="S31" s="32" t="s">
        <v>514</v>
      </c>
      <c r="T31" s="33">
        <v>9</v>
      </c>
      <c r="U31" s="39"/>
      <c r="V31" s="33" t="s">
        <v>247</v>
      </c>
      <c r="W31" s="65" t="s">
        <v>568</v>
      </c>
    </row>
    <row r="32" spans="1:23" ht="30.75" customHeight="1" x14ac:dyDescent="0.2">
      <c r="A32" s="93">
        <v>22</v>
      </c>
      <c r="B32" s="60">
        <f t="shared" si="0"/>
        <v>31</v>
      </c>
      <c r="C32" s="94">
        <v>7</v>
      </c>
      <c r="D32" s="95">
        <v>0</v>
      </c>
      <c r="E32" s="95">
        <v>0</v>
      </c>
      <c r="F32" s="95">
        <v>0</v>
      </c>
      <c r="G32" s="95">
        <v>0</v>
      </c>
      <c r="H32" s="96">
        <f t="shared" si="1"/>
        <v>7</v>
      </c>
      <c r="I32" s="97"/>
      <c r="J32" s="95"/>
      <c r="K32" s="95"/>
      <c r="L32" s="95"/>
      <c r="M32" s="95"/>
      <c r="N32" s="96">
        <f t="shared" si="2"/>
        <v>0</v>
      </c>
      <c r="O32" s="98">
        <f t="shared" si="3"/>
        <v>7</v>
      </c>
      <c r="P32" s="95"/>
      <c r="Q32" s="31" t="s">
        <v>353</v>
      </c>
      <c r="R32" s="32" t="s">
        <v>569</v>
      </c>
      <c r="S32" s="32" t="s">
        <v>570</v>
      </c>
      <c r="T32" s="33">
        <v>9</v>
      </c>
      <c r="U32" s="38"/>
      <c r="V32" s="33"/>
      <c r="W32" s="65"/>
    </row>
    <row r="33" spans="1:23" ht="30.75" customHeight="1" x14ac:dyDescent="0.2">
      <c r="A33" s="93">
        <v>41</v>
      </c>
      <c r="B33" s="60">
        <f t="shared" si="0"/>
        <v>32</v>
      </c>
      <c r="C33" s="94">
        <v>6</v>
      </c>
      <c r="D33" s="95">
        <v>1</v>
      </c>
      <c r="E33" s="95">
        <v>0</v>
      </c>
      <c r="F33" s="95">
        <v>0</v>
      </c>
      <c r="G33" s="95">
        <v>0</v>
      </c>
      <c r="H33" s="96">
        <f t="shared" si="1"/>
        <v>7</v>
      </c>
      <c r="I33" s="97"/>
      <c r="J33" s="95"/>
      <c r="K33" s="95"/>
      <c r="L33" s="95"/>
      <c r="M33" s="95"/>
      <c r="N33" s="96">
        <f t="shared" si="2"/>
        <v>0</v>
      </c>
      <c r="O33" s="98">
        <f t="shared" si="3"/>
        <v>7</v>
      </c>
      <c r="P33" s="95"/>
      <c r="Q33" s="29" t="s">
        <v>170</v>
      </c>
      <c r="R33" s="34" t="s">
        <v>571</v>
      </c>
      <c r="S33" s="32" t="s">
        <v>172</v>
      </c>
      <c r="T33" s="35">
        <v>9</v>
      </c>
      <c r="U33" s="37" t="s">
        <v>250</v>
      </c>
      <c r="V33" s="35" t="s">
        <v>247</v>
      </c>
      <c r="W33" s="64" t="s">
        <v>251</v>
      </c>
    </row>
    <row r="34" spans="1:23" ht="30.75" customHeight="1" x14ac:dyDescent="0.2">
      <c r="A34" s="93">
        <v>42</v>
      </c>
      <c r="B34" s="60">
        <f t="shared" si="0"/>
        <v>33</v>
      </c>
      <c r="C34" s="94">
        <v>7</v>
      </c>
      <c r="D34" s="95">
        <v>0</v>
      </c>
      <c r="E34" s="95">
        <v>0</v>
      </c>
      <c r="F34" s="95">
        <v>0</v>
      </c>
      <c r="G34" s="95">
        <v>0</v>
      </c>
      <c r="H34" s="96">
        <f t="shared" si="1"/>
        <v>7</v>
      </c>
      <c r="I34" s="97"/>
      <c r="J34" s="95"/>
      <c r="K34" s="95"/>
      <c r="L34" s="95"/>
      <c r="M34" s="95"/>
      <c r="N34" s="96">
        <f t="shared" si="2"/>
        <v>0</v>
      </c>
      <c r="O34" s="98">
        <f t="shared" si="3"/>
        <v>7</v>
      </c>
      <c r="P34" s="95"/>
      <c r="Q34" s="31" t="s">
        <v>31</v>
      </c>
      <c r="R34" s="32" t="s">
        <v>572</v>
      </c>
      <c r="S34" s="32" t="s">
        <v>573</v>
      </c>
      <c r="T34" s="33">
        <v>9</v>
      </c>
      <c r="U34" s="39"/>
      <c r="V34" s="33" t="s">
        <v>247</v>
      </c>
      <c r="W34" s="65" t="s">
        <v>574</v>
      </c>
    </row>
    <row r="35" spans="1:23" ht="30.75" customHeight="1" x14ac:dyDescent="0.2">
      <c r="A35" s="93">
        <v>45</v>
      </c>
      <c r="B35" s="60">
        <f t="shared" si="0"/>
        <v>34</v>
      </c>
      <c r="C35" s="94">
        <v>7</v>
      </c>
      <c r="D35" s="95">
        <v>0</v>
      </c>
      <c r="E35" s="95">
        <v>0</v>
      </c>
      <c r="F35" s="95">
        <v>0</v>
      </c>
      <c r="G35" s="95">
        <v>0</v>
      </c>
      <c r="H35" s="96">
        <f t="shared" si="1"/>
        <v>7</v>
      </c>
      <c r="I35" s="97"/>
      <c r="J35" s="95"/>
      <c r="K35" s="95"/>
      <c r="L35" s="95"/>
      <c r="M35" s="95"/>
      <c r="N35" s="96">
        <f t="shared" si="2"/>
        <v>0</v>
      </c>
      <c r="O35" s="98">
        <f t="shared" si="3"/>
        <v>7</v>
      </c>
      <c r="P35" s="95"/>
      <c r="Q35" s="31" t="s">
        <v>63</v>
      </c>
      <c r="R35" s="32" t="s">
        <v>575</v>
      </c>
      <c r="S35" s="32" t="s">
        <v>576</v>
      </c>
      <c r="T35" s="33">
        <v>9</v>
      </c>
      <c r="U35" s="39"/>
      <c r="V35" s="33" t="s">
        <v>247</v>
      </c>
      <c r="W35" s="65" t="s">
        <v>577</v>
      </c>
    </row>
    <row r="36" spans="1:23" ht="30.75" customHeight="1" x14ac:dyDescent="0.2">
      <c r="A36" s="93">
        <v>44</v>
      </c>
      <c r="B36" s="60">
        <f t="shared" si="0"/>
        <v>35</v>
      </c>
      <c r="C36" s="94">
        <v>6</v>
      </c>
      <c r="D36" s="95">
        <v>0</v>
      </c>
      <c r="E36" s="95">
        <v>0</v>
      </c>
      <c r="F36" s="95">
        <v>0</v>
      </c>
      <c r="G36" s="95">
        <v>0</v>
      </c>
      <c r="H36" s="96">
        <f t="shared" si="1"/>
        <v>6</v>
      </c>
      <c r="I36" s="97"/>
      <c r="J36" s="95"/>
      <c r="K36" s="95"/>
      <c r="L36" s="95"/>
      <c r="M36" s="95"/>
      <c r="N36" s="96">
        <f t="shared" si="2"/>
        <v>0</v>
      </c>
      <c r="O36" s="98">
        <f t="shared" si="3"/>
        <v>6</v>
      </c>
      <c r="P36" s="95"/>
      <c r="Q36" s="31" t="s">
        <v>75</v>
      </c>
      <c r="R36" s="32" t="s">
        <v>578</v>
      </c>
      <c r="S36" s="32" t="s">
        <v>579</v>
      </c>
      <c r="T36" s="33">
        <v>9</v>
      </c>
      <c r="U36" s="39"/>
      <c r="V36" s="33" t="s">
        <v>247</v>
      </c>
      <c r="W36" s="65" t="s">
        <v>580</v>
      </c>
    </row>
    <row r="37" spans="1:23" ht="30.75" customHeight="1" x14ac:dyDescent="0.2">
      <c r="A37" s="93">
        <v>46</v>
      </c>
      <c r="B37" s="60">
        <f t="shared" si="0"/>
        <v>36</v>
      </c>
      <c r="C37" s="94">
        <v>5</v>
      </c>
      <c r="D37" s="95">
        <v>0</v>
      </c>
      <c r="E37" s="95">
        <v>1</v>
      </c>
      <c r="F37" s="95">
        <v>0</v>
      </c>
      <c r="G37" s="95">
        <v>0</v>
      </c>
      <c r="H37" s="96">
        <f t="shared" si="1"/>
        <v>6</v>
      </c>
      <c r="I37" s="97"/>
      <c r="J37" s="95"/>
      <c r="K37" s="95"/>
      <c r="L37" s="95"/>
      <c r="M37" s="95"/>
      <c r="N37" s="96">
        <f t="shared" si="2"/>
        <v>0</v>
      </c>
      <c r="O37" s="98">
        <f t="shared" si="3"/>
        <v>6</v>
      </c>
      <c r="P37" s="95"/>
      <c r="Q37" s="29" t="s">
        <v>118</v>
      </c>
      <c r="R37" s="29" t="s">
        <v>581</v>
      </c>
      <c r="S37" s="29" t="s">
        <v>466</v>
      </c>
      <c r="T37" s="42">
        <v>9</v>
      </c>
      <c r="U37" s="37"/>
      <c r="V37" s="42"/>
      <c r="W37" s="66" t="s">
        <v>582</v>
      </c>
    </row>
    <row r="38" spans="1:23" ht="30.75" customHeight="1" x14ac:dyDescent="0.2">
      <c r="A38" s="93">
        <v>9</v>
      </c>
      <c r="B38" s="60">
        <f t="shared" si="0"/>
        <v>37</v>
      </c>
      <c r="C38" s="125">
        <f>2+1</f>
        <v>3</v>
      </c>
      <c r="D38" s="95">
        <v>3</v>
      </c>
      <c r="E38" s="95">
        <v>0</v>
      </c>
      <c r="F38" s="95">
        <v>0</v>
      </c>
      <c r="G38" s="95">
        <v>0</v>
      </c>
      <c r="H38" s="96">
        <f t="shared" si="1"/>
        <v>6</v>
      </c>
      <c r="I38" s="97"/>
      <c r="J38" s="95"/>
      <c r="K38" s="95"/>
      <c r="L38" s="95"/>
      <c r="M38" s="95"/>
      <c r="N38" s="96">
        <f t="shared" si="2"/>
        <v>0</v>
      </c>
      <c r="O38" s="98">
        <f t="shared" si="3"/>
        <v>6</v>
      </c>
      <c r="P38" s="95"/>
      <c r="Q38" s="29" t="s">
        <v>118</v>
      </c>
      <c r="R38" s="29" t="s">
        <v>583</v>
      </c>
      <c r="S38" s="29" t="s">
        <v>584</v>
      </c>
      <c r="T38" s="42">
        <v>9</v>
      </c>
      <c r="U38" s="38" t="s">
        <v>426</v>
      </c>
      <c r="V38" s="42"/>
      <c r="W38" s="66" t="s">
        <v>585</v>
      </c>
    </row>
    <row r="39" spans="1:23" ht="30.75" customHeight="1" x14ac:dyDescent="0.2">
      <c r="A39" s="93">
        <v>23</v>
      </c>
      <c r="B39" s="60">
        <f t="shared" si="0"/>
        <v>38</v>
      </c>
      <c r="C39" s="94">
        <v>5</v>
      </c>
      <c r="D39" s="95">
        <v>0</v>
      </c>
      <c r="E39" s="95">
        <v>0</v>
      </c>
      <c r="F39" s="95">
        <v>0</v>
      </c>
      <c r="G39" s="95">
        <v>0</v>
      </c>
      <c r="H39" s="96">
        <f t="shared" si="1"/>
        <v>5</v>
      </c>
      <c r="I39" s="97"/>
      <c r="J39" s="95"/>
      <c r="K39" s="95"/>
      <c r="L39" s="95"/>
      <c r="M39" s="95"/>
      <c r="N39" s="96">
        <f t="shared" si="2"/>
        <v>0</v>
      </c>
      <c r="O39" s="98">
        <f t="shared" si="3"/>
        <v>5</v>
      </c>
      <c r="P39" s="95"/>
      <c r="Q39" s="29" t="s">
        <v>586</v>
      </c>
      <c r="R39" s="32" t="s">
        <v>587</v>
      </c>
      <c r="S39" s="32" t="s">
        <v>588</v>
      </c>
      <c r="T39" s="126">
        <v>9</v>
      </c>
      <c r="U39" s="127"/>
      <c r="V39" s="126"/>
      <c r="W39" s="128"/>
    </row>
    <row r="40" spans="1:23" ht="30.75" customHeight="1" x14ac:dyDescent="0.2">
      <c r="A40" s="93">
        <v>43</v>
      </c>
      <c r="B40" s="60">
        <f t="shared" si="0"/>
        <v>39</v>
      </c>
      <c r="C40" s="94">
        <v>5</v>
      </c>
      <c r="D40" s="95">
        <v>0</v>
      </c>
      <c r="E40" s="95">
        <v>0</v>
      </c>
      <c r="F40" s="95">
        <v>0</v>
      </c>
      <c r="G40" s="95">
        <v>0</v>
      </c>
      <c r="H40" s="96">
        <f t="shared" si="1"/>
        <v>5</v>
      </c>
      <c r="I40" s="97"/>
      <c r="J40" s="95"/>
      <c r="K40" s="95"/>
      <c r="L40" s="95"/>
      <c r="M40" s="95"/>
      <c r="N40" s="96">
        <f t="shared" si="2"/>
        <v>0</v>
      </c>
      <c r="O40" s="98">
        <f t="shared" si="3"/>
        <v>5</v>
      </c>
      <c r="P40" s="95"/>
      <c r="Q40" s="31" t="s">
        <v>179</v>
      </c>
      <c r="R40" s="32" t="s">
        <v>589</v>
      </c>
      <c r="S40" s="32" t="s">
        <v>590</v>
      </c>
      <c r="T40" s="33">
        <v>9</v>
      </c>
      <c r="U40" s="39"/>
      <c r="V40" s="33" t="s">
        <v>247</v>
      </c>
      <c r="W40" s="65" t="s">
        <v>591</v>
      </c>
    </row>
    <row r="41" spans="1:23" ht="30.75" customHeight="1" x14ac:dyDescent="0.2">
      <c r="A41" s="93">
        <v>25</v>
      </c>
      <c r="B41" s="60">
        <f t="shared" si="0"/>
        <v>40</v>
      </c>
      <c r="C41" s="94">
        <v>4</v>
      </c>
      <c r="D41" s="95">
        <v>0</v>
      </c>
      <c r="E41" s="95">
        <v>0</v>
      </c>
      <c r="F41" s="95">
        <v>0</v>
      </c>
      <c r="G41" s="95">
        <v>0</v>
      </c>
      <c r="H41" s="96">
        <f t="shared" si="1"/>
        <v>4</v>
      </c>
      <c r="I41" s="97"/>
      <c r="J41" s="95"/>
      <c r="K41" s="95"/>
      <c r="L41" s="95"/>
      <c r="M41" s="95"/>
      <c r="N41" s="96">
        <f t="shared" si="2"/>
        <v>0</v>
      </c>
      <c r="O41" s="98">
        <f t="shared" si="3"/>
        <v>4</v>
      </c>
      <c r="P41" s="95"/>
      <c r="Q41" s="31" t="s">
        <v>35</v>
      </c>
      <c r="R41" s="32" t="s">
        <v>592</v>
      </c>
      <c r="S41" s="32" t="s">
        <v>37</v>
      </c>
      <c r="T41" s="33">
        <v>9</v>
      </c>
      <c r="U41" s="39"/>
      <c r="V41" s="33" t="s">
        <v>260</v>
      </c>
      <c r="W41" s="65" t="s">
        <v>593</v>
      </c>
    </row>
    <row r="42" spans="1:23" ht="30.75" customHeight="1" x14ac:dyDescent="0.2">
      <c r="A42" s="93">
        <v>11</v>
      </c>
      <c r="B42" s="60">
        <f t="shared" si="0"/>
        <v>41</v>
      </c>
      <c r="C42" s="94">
        <v>0</v>
      </c>
      <c r="D42" s="95">
        <v>0</v>
      </c>
      <c r="E42" s="95">
        <v>0</v>
      </c>
      <c r="F42" s="95">
        <v>0</v>
      </c>
      <c r="G42" s="95">
        <v>0</v>
      </c>
      <c r="H42" s="96">
        <f t="shared" si="1"/>
        <v>0</v>
      </c>
      <c r="I42" s="97"/>
      <c r="J42" s="95"/>
      <c r="K42" s="95"/>
      <c r="L42" s="95"/>
      <c r="M42" s="95"/>
      <c r="N42" s="96">
        <f t="shared" si="2"/>
        <v>0</v>
      </c>
      <c r="O42" s="98">
        <f t="shared" si="3"/>
        <v>0</v>
      </c>
      <c r="P42" s="95"/>
      <c r="Q42" s="29" t="s">
        <v>594</v>
      </c>
      <c r="R42" s="29" t="s">
        <v>595</v>
      </c>
      <c r="S42" s="29" t="s">
        <v>596</v>
      </c>
      <c r="T42" s="42">
        <v>9</v>
      </c>
      <c r="U42" s="37"/>
      <c r="V42" s="42" t="s">
        <v>247</v>
      </c>
      <c r="W42" s="66" t="s">
        <v>597</v>
      </c>
    </row>
    <row r="43" spans="1:23" ht="30.75" customHeight="1" x14ac:dyDescent="0.2">
      <c r="A43" s="93">
        <v>19</v>
      </c>
      <c r="B43" s="60">
        <f t="shared" si="0"/>
        <v>42</v>
      </c>
      <c r="C43" s="94">
        <v>0</v>
      </c>
      <c r="D43" s="95">
        <v>0</v>
      </c>
      <c r="E43" s="95">
        <v>0</v>
      </c>
      <c r="F43" s="95">
        <v>0</v>
      </c>
      <c r="G43" s="95">
        <v>0</v>
      </c>
      <c r="H43" s="96">
        <f t="shared" si="1"/>
        <v>0</v>
      </c>
      <c r="I43" s="97"/>
      <c r="J43" s="95"/>
      <c r="K43" s="95"/>
      <c r="L43" s="95"/>
      <c r="M43" s="95"/>
      <c r="N43" s="96">
        <f t="shared" si="2"/>
        <v>0</v>
      </c>
      <c r="O43" s="98">
        <f t="shared" si="3"/>
        <v>0</v>
      </c>
      <c r="P43" s="95"/>
      <c r="Q43" s="31" t="s">
        <v>44</v>
      </c>
      <c r="R43" s="32" t="s">
        <v>598</v>
      </c>
      <c r="S43" s="32" t="s">
        <v>363</v>
      </c>
      <c r="T43" s="33">
        <v>9</v>
      </c>
      <c r="U43" s="39"/>
      <c r="V43" s="33" t="s">
        <v>268</v>
      </c>
      <c r="W43" s="65" t="s">
        <v>364</v>
      </c>
    </row>
    <row r="44" spans="1:23" ht="30.75" customHeight="1" x14ac:dyDescent="0.2">
      <c r="A44" s="93">
        <v>20</v>
      </c>
      <c r="B44" s="60">
        <f t="shared" si="0"/>
        <v>43</v>
      </c>
      <c r="C44" s="94">
        <v>0</v>
      </c>
      <c r="D44" s="95">
        <v>0</v>
      </c>
      <c r="E44" s="95">
        <v>0</v>
      </c>
      <c r="F44" s="95">
        <v>0</v>
      </c>
      <c r="G44" s="95">
        <v>0</v>
      </c>
      <c r="H44" s="96">
        <f t="shared" si="1"/>
        <v>0</v>
      </c>
      <c r="I44" s="97"/>
      <c r="J44" s="95"/>
      <c r="K44" s="95"/>
      <c r="L44" s="95"/>
      <c r="M44" s="95"/>
      <c r="N44" s="96">
        <f t="shared" si="2"/>
        <v>0</v>
      </c>
      <c r="O44" s="98">
        <f t="shared" si="3"/>
        <v>0</v>
      </c>
      <c r="P44" s="95"/>
      <c r="Q44" s="31" t="s">
        <v>144</v>
      </c>
      <c r="R44" s="32" t="s">
        <v>599</v>
      </c>
      <c r="S44" s="32" t="s">
        <v>318</v>
      </c>
      <c r="T44" s="33">
        <v>9</v>
      </c>
      <c r="U44" s="39"/>
      <c r="V44" s="33" t="s">
        <v>268</v>
      </c>
      <c r="W44" s="65" t="s">
        <v>319</v>
      </c>
    </row>
    <row r="45" spans="1:23" ht="30.75" customHeight="1" x14ac:dyDescent="0.2">
      <c r="A45" s="93">
        <v>21</v>
      </c>
      <c r="B45" s="60">
        <f t="shared" si="0"/>
        <v>44</v>
      </c>
      <c r="C45" s="94">
        <v>0</v>
      </c>
      <c r="D45" s="95">
        <v>0</v>
      </c>
      <c r="E45" s="95">
        <v>0</v>
      </c>
      <c r="F45" s="95">
        <v>0</v>
      </c>
      <c r="G45" s="95">
        <v>0</v>
      </c>
      <c r="H45" s="96">
        <f t="shared" si="1"/>
        <v>0</v>
      </c>
      <c r="I45" s="97"/>
      <c r="J45" s="95"/>
      <c r="K45" s="95"/>
      <c r="L45" s="95"/>
      <c r="M45" s="95"/>
      <c r="N45" s="96">
        <f t="shared" si="2"/>
        <v>0</v>
      </c>
      <c r="O45" s="98">
        <f t="shared" si="3"/>
        <v>0</v>
      </c>
      <c r="P45" s="95"/>
      <c r="Q45" s="29" t="s">
        <v>160</v>
      </c>
      <c r="R45" s="32" t="s">
        <v>600</v>
      </c>
      <c r="S45" s="32" t="s">
        <v>601</v>
      </c>
      <c r="T45" s="33">
        <v>9</v>
      </c>
      <c r="U45" s="37" t="s">
        <v>250</v>
      </c>
      <c r="V45" s="33" t="s">
        <v>247</v>
      </c>
      <c r="W45" s="65" t="s">
        <v>602</v>
      </c>
    </row>
    <row r="46" spans="1:23" ht="30.75" customHeight="1" x14ac:dyDescent="0.2">
      <c r="A46" s="93">
        <v>24</v>
      </c>
      <c r="B46" s="60">
        <f t="shared" si="0"/>
        <v>45</v>
      </c>
      <c r="C46" s="94">
        <v>0</v>
      </c>
      <c r="D46" s="95">
        <v>0</v>
      </c>
      <c r="E46" s="95">
        <v>0</v>
      </c>
      <c r="F46" s="95">
        <v>0</v>
      </c>
      <c r="G46" s="95">
        <v>0</v>
      </c>
      <c r="H46" s="96">
        <f t="shared" si="1"/>
        <v>0</v>
      </c>
      <c r="I46" s="129"/>
      <c r="J46" s="95"/>
      <c r="K46" s="95"/>
      <c r="L46" s="95"/>
      <c r="M46" s="95"/>
      <c r="N46" s="96">
        <f t="shared" si="2"/>
        <v>0</v>
      </c>
      <c r="O46" s="98">
        <f t="shared" si="3"/>
        <v>0</v>
      </c>
      <c r="P46" s="95"/>
      <c r="Q46" s="31" t="s">
        <v>148</v>
      </c>
      <c r="R46" s="32" t="s">
        <v>603</v>
      </c>
      <c r="S46" s="32" t="s">
        <v>604</v>
      </c>
      <c r="T46" s="33">
        <v>9</v>
      </c>
      <c r="U46" s="39"/>
      <c r="V46" s="33" t="s">
        <v>268</v>
      </c>
      <c r="W46" s="65" t="s">
        <v>605</v>
      </c>
    </row>
    <row r="47" spans="1:23" ht="30.75" customHeight="1" thickBot="1" x14ac:dyDescent="0.25">
      <c r="A47" s="130">
        <v>39</v>
      </c>
      <c r="B47" s="75">
        <f t="shared" si="0"/>
        <v>46</v>
      </c>
      <c r="C47" s="131">
        <v>0</v>
      </c>
      <c r="D47" s="132">
        <v>0</v>
      </c>
      <c r="E47" s="132">
        <v>0</v>
      </c>
      <c r="F47" s="132">
        <v>0</v>
      </c>
      <c r="G47" s="132">
        <v>0</v>
      </c>
      <c r="H47" s="121">
        <f t="shared" si="1"/>
        <v>0</v>
      </c>
      <c r="I47" s="133"/>
      <c r="J47" s="132"/>
      <c r="K47" s="132"/>
      <c r="L47" s="132"/>
      <c r="M47" s="132"/>
      <c r="N47" s="121">
        <f t="shared" si="2"/>
        <v>0</v>
      </c>
      <c r="O47" s="134">
        <f t="shared" si="3"/>
        <v>0</v>
      </c>
      <c r="P47" s="132"/>
      <c r="Q47" s="80" t="s">
        <v>606</v>
      </c>
      <c r="R47" s="81" t="s">
        <v>607</v>
      </c>
      <c r="S47" s="81" t="s">
        <v>608</v>
      </c>
      <c r="T47" s="82">
        <v>9</v>
      </c>
      <c r="U47" s="83"/>
      <c r="V47" s="82" t="s">
        <v>247</v>
      </c>
      <c r="W47" s="84" t="s">
        <v>609</v>
      </c>
    </row>
    <row r="49" spans="1:250" ht="18.75" x14ac:dyDescent="0.2">
      <c r="A49" s="123"/>
      <c r="B49" s="123"/>
      <c r="C49" s="1" t="s">
        <v>675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 t="s">
        <v>676</v>
      </c>
      <c r="O49" s="3"/>
      <c r="P49" s="4"/>
      <c r="R49" s="147" t="s">
        <v>677</v>
      </c>
      <c r="S49" s="146" t="s">
        <v>678</v>
      </c>
      <c r="T49"/>
      <c r="U49"/>
      <c r="V49"/>
      <c r="W49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</row>
  </sheetData>
  <autoFilter ref="A1:W47">
    <sortState ref="A2:W47">
      <sortCondition descending="1" ref="O1:O47"/>
    </sortState>
  </autoFilter>
  <pageMargins left="0.39583333333333331" right="0.375" top="0.59055118110236227" bottom="0.11811023622047245" header="0.15748031496062992" footer="0.31496062992125984"/>
  <pageSetup paperSize="9" orientation="landscape" horizontalDpi="0" verticalDpi="0" r:id="rId1"/>
  <headerFooter>
    <oddHeader>&amp;L19,27.01.2020&amp;CПротокол результатів 
ІІІ (обласного) етапу Всеукраїнської учнівської олімпіади з математики&amp;R9 клас
МАХ - 63 бали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view="pageLayout" topLeftCell="B1" zoomScaleNormal="100" workbookViewId="0">
      <selection activeCell="J33" sqref="J33"/>
    </sheetView>
  </sheetViews>
  <sheetFormatPr defaultRowHeight="30" customHeight="1" x14ac:dyDescent="0.2"/>
  <cols>
    <col min="1" max="1" width="5.140625" style="2" hidden="1" customWidth="1"/>
    <col min="2" max="2" width="3.7109375" style="2" customWidth="1"/>
    <col min="3" max="7" width="3.140625" style="1" customWidth="1"/>
    <col min="8" max="8" width="3.42578125" style="1" customWidth="1"/>
    <col min="9" max="9" width="6" style="1" hidden="1" customWidth="1"/>
    <col min="10" max="13" width="3.28515625" style="1" customWidth="1"/>
    <col min="14" max="14" width="4.5703125" style="1" customWidth="1"/>
    <col min="15" max="15" width="4.28515625" style="3" customWidth="1"/>
    <col min="16" max="16" width="4" style="4" customWidth="1"/>
    <col min="17" max="17" width="18.7109375" style="16" customWidth="1"/>
    <col min="18" max="18" width="21.28515625" style="87" customWidth="1"/>
    <col min="19" max="19" width="45" style="16" customWidth="1"/>
    <col min="20" max="20" width="9.140625" hidden="1" customWidth="1"/>
    <col min="21" max="21" width="6.7109375" hidden="1" customWidth="1"/>
    <col min="22" max="22" width="9.140625" hidden="1" customWidth="1"/>
    <col min="23" max="23" width="35.7109375" hidden="1" customWidth="1"/>
  </cols>
  <sheetData>
    <row r="1" spans="1:23" s="5" customFormat="1" ht="30" customHeight="1" x14ac:dyDescent="0.2">
      <c r="A1" s="6" t="s">
        <v>0</v>
      </c>
      <c r="B1" s="51" t="s">
        <v>241</v>
      </c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3" t="s">
        <v>1</v>
      </c>
      <c r="I1" s="54" t="s">
        <v>0</v>
      </c>
      <c r="J1" s="52">
        <v>1</v>
      </c>
      <c r="K1" s="52">
        <v>2</v>
      </c>
      <c r="L1" s="52">
        <v>3</v>
      </c>
      <c r="M1" s="52">
        <v>4</v>
      </c>
      <c r="N1" s="53" t="s">
        <v>1</v>
      </c>
      <c r="O1" s="55" t="s">
        <v>3</v>
      </c>
      <c r="P1" s="54" t="s">
        <v>2</v>
      </c>
      <c r="Q1" s="56" t="s">
        <v>4</v>
      </c>
      <c r="R1" s="88" t="s">
        <v>5</v>
      </c>
      <c r="S1" s="56" t="s">
        <v>6</v>
      </c>
      <c r="T1" s="57"/>
      <c r="U1" s="135" t="s">
        <v>245</v>
      </c>
      <c r="V1" s="57"/>
      <c r="W1" s="58" t="s">
        <v>8</v>
      </c>
    </row>
    <row r="2" spans="1:23" ht="30" customHeight="1" x14ac:dyDescent="0.2">
      <c r="A2" s="136">
        <v>2</v>
      </c>
      <c r="B2" s="60">
        <v>1</v>
      </c>
      <c r="C2" s="42">
        <v>7</v>
      </c>
      <c r="D2" s="42">
        <v>7</v>
      </c>
      <c r="E2" s="42">
        <v>7</v>
      </c>
      <c r="F2" s="42">
        <v>7</v>
      </c>
      <c r="G2" s="42">
        <v>0</v>
      </c>
      <c r="H2" s="10">
        <f t="shared" ref="H2:H31" si="0">SUM(C2:G2)</f>
        <v>28</v>
      </c>
      <c r="I2" s="137">
        <v>7</v>
      </c>
      <c r="J2" s="42">
        <v>7</v>
      </c>
      <c r="K2" s="42">
        <v>7</v>
      </c>
      <c r="L2" s="42">
        <v>7</v>
      </c>
      <c r="M2" s="42">
        <v>7</v>
      </c>
      <c r="N2" s="10">
        <f t="shared" ref="N2:N31" si="1">SUM(J2:M2)</f>
        <v>28</v>
      </c>
      <c r="O2" s="11">
        <f t="shared" ref="O2:O31" si="2">H2+N2</f>
        <v>56</v>
      </c>
      <c r="P2" s="63" t="s">
        <v>242</v>
      </c>
      <c r="Q2" s="31" t="s">
        <v>14</v>
      </c>
      <c r="R2" s="85" t="s">
        <v>610</v>
      </c>
      <c r="S2" s="34" t="s">
        <v>16</v>
      </c>
      <c r="T2" s="33">
        <v>10</v>
      </c>
      <c r="U2" s="39" t="s">
        <v>411</v>
      </c>
      <c r="V2" s="35" t="s">
        <v>242</v>
      </c>
      <c r="W2" s="64" t="s">
        <v>611</v>
      </c>
    </row>
    <row r="3" spans="1:23" ht="30" customHeight="1" x14ac:dyDescent="0.2">
      <c r="A3" s="136">
        <v>1</v>
      </c>
      <c r="B3" s="60">
        <f t="shared" ref="B3:B31" si="3">SUM(B2,1)</f>
        <v>2</v>
      </c>
      <c r="C3" s="42">
        <v>7</v>
      </c>
      <c r="D3" s="42">
        <v>7</v>
      </c>
      <c r="E3" s="42">
        <v>7</v>
      </c>
      <c r="F3" s="42">
        <v>0</v>
      </c>
      <c r="G3" s="42">
        <v>0</v>
      </c>
      <c r="H3" s="10">
        <f t="shared" si="0"/>
        <v>21</v>
      </c>
      <c r="I3" s="137">
        <v>5</v>
      </c>
      <c r="J3" s="42">
        <v>7</v>
      </c>
      <c r="K3" s="42">
        <v>7</v>
      </c>
      <c r="L3" s="42">
        <v>7</v>
      </c>
      <c r="M3" s="42">
        <v>7</v>
      </c>
      <c r="N3" s="10">
        <f t="shared" si="1"/>
        <v>28</v>
      </c>
      <c r="O3" s="11">
        <f t="shared" si="2"/>
        <v>49</v>
      </c>
      <c r="P3" s="63" t="s">
        <v>243</v>
      </c>
      <c r="Q3" s="31" t="s">
        <v>14</v>
      </c>
      <c r="R3" s="85" t="s">
        <v>612</v>
      </c>
      <c r="S3" s="34" t="s">
        <v>16</v>
      </c>
      <c r="T3" s="33">
        <v>10</v>
      </c>
      <c r="U3" s="39" t="s">
        <v>411</v>
      </c>
      <c r="V3" s="35" t="s">
        <v>242</v>
      </c>
      <c r="W3" s="64" t="s">
        <v>613</v>
      </c>
    </row>
    <row r="4" spans="1:23" ht="30" customHeight="1" x14ac:dyDescent="0.2">
      <c r="A4" s="136">
        <v>8</v>
      </c>
      <c r="B4" s="60">
        <f t="shared" si="3"/>
        <v>3</v>
      </c>
      <c r="C4" s="42">
        <v>7</v>
      </c>
      <c r="D4" s="42">
        <v>7</v>
      </c>
      <c r="E4" s="42">
        <v>6</v>
      </c>
      <c r="F4" s="42">
        <v>0</v>
      </c>
      <c r="G4" s="42">
        <v>0</v>
      </c>
      <c r="H4" s="10">
        <f t="shared" si="0"/>
        <v>20</v>
      </c>
      <c r="I4" s="137">
        <v>1</v>
      </c>
      <c r="J4" s="42">
        <v>7</v>
      </c>
      <c r="K4" s="42">
        <v>7</v>
      </c>
      <c r="L4" s="42">
        <v>7</v>
      </c>
      <c r="M4" s="42">
        <v>7</v>
      </c>
      <c r="N4" s="10">
        <f t="shared" si="1"/>
        <v>28</v>
      </c>
      <c r="O4" s="11">
        <f t="shared" si="2"/>
        <v>48</v>
      </c>
      <c r="P4" s="63" t="s">
        <v>243</v>
      </c>
      <c r="Q4" s="31" t="s">
        <v>14</v>
      </c>
      <c r="R4" s="85" t="s">
        <v>614</v>
      </c>
      <c r="S4" s="34" t="s">
        <v>16</v>
      </c>
      <c r="T4" s="33">
        <v>10</v>
      </c>
      <c r="U4" s="39" t="s">
        <v>411</v>
      </c>
      <c r="V4" s="35" t="s">
        <v>247</v>
      </c>
      <c r="W4" s="64" t="s">
        <v>615</v>
      </c>
    </row>
    <row r="5" spans="1:23" ht="30" customHeight="1" x14ac:dyDescent="0.2">
      <c r="A5" s="136">
        <v>4</v>
      </c>
      <c r="B5" s="60">
        <f t="shared" si="3"/>
        <v>4</v>
      </c>
      <c r="C5" s="42">
        <v>7</v>
      </c>
      <c r="D5" s="42">
        <v>7</v>
      </c>
      <c r="E5" s="42">
        <v>0</v>
      </c>
      <c r="F5" s="42">
        <v>6</v>
      </c>
      <c r="G5" s="42">
        <v>1</v>
      </c>
      <c r="H5" s="10">
        <f t="shared" si="0"/>
        <v>21</v>
      </c>
      <c r="I5" s="137">
        <v>2</v>
      </c>
      <c r="J5" s="42">
        <v>6</v>
      </c>
      <c r="K5" s="42">
        <v>7</v>
      </c>
      <c r="L5" s="42">
        <v>7</v>
      </c>
      <c r="M5" s="42">
        <v>7</v>
      </c>
      <c r="N5" s="10">
        <f t="shared" si="1"/>
        <v>27</v>
      </c>
      <c r="O5" s="11">
        <f t="shared" si="2"/>
        <v>48</v>
      </c>
      <c r="P5" s="63" t="s">
        <v>243</v>
      </c>
      <c r="Q5" s="31" t="s">
        <v>14</v>
      </c>
      <c r="R5" s="85" t="s">
        <v>616</v>
      </c>
      <c r="S5" s="34" t="s">
        <v>16</v>
      </c>
      <c r="T5" s="33">
        <v>10</v>
      </c>
      <c r="U5" s="39" t="s">
        <v>411</v>
      </c>
      <c r="V5" s="35" t="s">
        <v>242</v>
      </c>
      <c r="W5" s="64" t="s">
        <v>611</v>
      </c>
    </row>
    <row r="6" spans="1:23" ht="30" customHeight="1" x14ac:dyDescent="0.2">
      <c r="A6" s="136">
        <v>7</v>
      </c>
      <c r="B6" s="60">
        <f t="shared" si="3"/>
        <v>5</v>
      </c>
      <c r="C6" s="42">
        <v>7</v>
      </c>
      <c r="D6" s="42">
        <v>7</v>
      </c>
      <c r="E6" s="42">
        <v>7</v>
      </c>
      <c r="F6" s="42">
        <v>0</v>
      </c>
      <c r="G6" s="42">
        <v>0</v>
      </c>
      <c r="H6" s="10">
        <f t="shared" si="0"/>
        <v>21</v>
      </c>
      <c r="I6" s="137">
        <v>4</v>
      </c>
      <c r="J6" s="42">
        <v>7</v>
      </c>
      <c r="K6" s="42">
        <v>7</v>
      </c>
      <c r="L6" s="42">
        <v>0</v>
      </c>
      <c r="M6" s="42">
        <v>5</v>
      </c>
      <c r="N6" s="10">
        <f t="shared" si="1"/>
        <v>19</v>
      </c>
      <c r="O6" s="11">
        <f t="shared" si="2"/>
        <v>40</v>
      </c>
      <c r="P6" s="63" t="s">
        <v>244</v>
      </c>
      <c r="Q6" s="31" t="s">
        <v>14</v>
      </c>
      <c r="R6" s="85" t="s">
        <v>617</v>
      </c>
      <c r="S6" s="34" t="s">
        <v>16</v>
      </c>
      <c r="T6" s="33">
        <v>10</v>
      </c>
      <c r="U6" s="39" t="s">
        <v>411</v>
      </c>
      <c r="V6" s="35" t="s">
        <v>260</v>
      </c>
      <c r="W6" s="64" t="s">
        <v>618</v>
      </c>
    </row>
    <row r="7" spans="1:23" ht="30" customHeight="1" x14ac:dyDescent="0.2">
      <c r="A7" s="136">
        <v>5</v>
      </c>
      <c r="B7" s="60">
        <f t="shared" si="3"/>
        <v>6</v>
      </c>
      <c r="C7" s="42">
        <v>7</v>
      </c>
      <c r="D7" s="42">
        <v>0</v>
      </c>
      <c r="E7" s="42">
        <v>7</v>
      </c>
      <c r="F7" s="42">
        <v>0</v>
      </c>
      <c r="G7" s="42">
        <v>0</v>
      </c>
      <c r="H7" s="10">
        <f t="shared" si="0"/>
        <v>14</v>
      </c>
      <c r="I7" s="137">
        <v>3</v>
      </c>
      <c r="J7" s="42">
        <v>7</v>
      </c>
      <c r="K7" s="42">
        <v>7</v>
      </c>
      <c r="L7" s="42">
        <v>1</v>
      </c>
      <c r="M7" s="42">
        <v>2</v>
      </c>
      <c r="N7" s="10">
        <f t="shared" si="1"/>
        <v>17</v>
      </c>
      <c r="O7" s="11">
        <f t="shared" si="2"/>
        <v>31</v>
      </c>
      <c r="P7" s="63" t="s">
        <v>244</v>
      </c>
      <c r="Q7" s="29" t="s">
        <v>114</v>
      </c>
      <c r="R7" s="29" t="s">
        <v>619</v>
      </c>
      <c r="S7" s="34" t="s">
        <v>16</v>
      </c>
      <c r="T7" s="33">
        <v>10</v>
      </c>
      <c r="U7" s="39" t="s">
        <v>411</v>
      </c>
      <c r="V7" s="33" t="s">
        <v>268</v>
      </c>
      <c r="W7" s="65" t="s">
        <v>452</v>
      </c>
    </row>
    <row r="8" spans="1:23" ht="30" customHeight="1" x14ac:dyDescent="0.2">
      <c r="A8" s="136">
        <v>17</v>
      </c>
      <c r="B8" s="60">
        <f t="shared" si="3"/>
        <v>7</v>
      </c>
      <c r="C8" s="42">
        <v>7</v>
      </c>
      <c r="D8" s="42">
        <v>0</v>
      </c>
      <c r="E8" s="42">
        <v>5</v>
      </c>
      <c r="F8" s="42">
        <v>0</v>
      </c>
      <c r="G8" s="42">
        <v>0</v>
      </c>
      <c r="H8" s="10">
        <f t="shared" si="0"/>
        <v>12</v>
      </c>
      <c r="I8" s="137">
        <v>6</v>
      </c>
      <c r="J8" s="42">
        <v>6</v>
      </c>
      <c r="K8" s="42">
        <v>3</v>
      </c>
      <c r="L8" s="42">
        <v>0</v>
      </c>
      <c r="M8" s="42">
        <v>0</v>
      </c>
      <c r="N8" s="10">
        <f t="shared" si="1"/>
        <v>9</v>
      </c>
      <c r="O8" s="11">
        <f t="shared" si="2"/>
        <v>21</v>
      </c>
      <c r="P8" s="63" t="s">
        <v>244</v>
      </c>
      <c r="Q8" s="31" t="s">
        <v>53</v>
      </c>
      <c r="R8" s="29" t="s">
        <v>620</v>
      </c>
      <c r="S8" s="32" t="s">
        <v>55</v>
      </c>
      <c r="T8" s="33">
        <v>10</v>
      </c>
      <c r="U8" s="39"/>
      <c r="V8" s="33">
        <v>2</v>
      </c>
      <c r="W8" s="65" t="s">
        <v>621</v>
      </c>
    </row>
    <row r="9" spans="1:23" ht="30" customHeight="1" x14ac:dyDescent="0.2">
      <c r="A9" s="136">
        <v>3</v>
      </c>
      <c r="B9" s="60">
        <f t="shared" si="3"/>
        <v>8</v>
      </c>
      <c r="C9" s="42">
        <v>0</v>
      </c>
      <c r="D9" s="42">
        <v>6</v>
      </c>
      <c r="E9" s="42">
        <v>3</v>
      </c>
      <c r="F9" s="42">
        <v>0</v>
      </c>
      <c r="G9" s="42">
        <v>0</v>
      </c>
      <c r="H9" s="10">
        <f t="shared" si="0"/>
        <v>9</v>
      </c>
      <c r="I9" s="67"/>
      <c r="J9" s="42"/>
      <c r="K9" s="42"/>
      <c r="L9" s="42"/>
      <c r="M9" s="42"/>
      <c r="N9" s="10">
        <f t="shared" si="1"/>
        <v>0</v>
      </c>
      <c r="O9" s="11">
        <f t="shared" si="2"/>
        <v>9</v>
      </c>
      <c r="P9" s="42"/>
      <c r="Q9" s="31" t="s">
        <v>14</v>
      </c>
      <c r="R9" s="85" t="s">
        <v>622</v>
      </c>
      <c r="S9" s="34" t="s">
        <v>16</v>
      </c>
      <c r="T9" s="33">
        <v>10</v>
      </c>
      <c r="U9" s="39" t="s">
        <v>411</v>
      </c>
      <c r="V9" s="35" t="s">
        <v>268</v>
      </c>
      <c r="W9" s="64" t="s">
        <v>623</v>
      </c>
    </row>
    <row r="10" spans="1:23" ht="30" customHeight="1" x14ac:dyDescent="0.2">
      <c r="A10" s="136">
        <v>6</v>
      </c>
      <c r="B10" s="60">
        <f t="shared" si="3"/>
        <v>9</v>
      </c>
      <c r="C10" s="42">
        <v>7</v>
      </c>
      <c r="D10" s="42">
        <v>0</v>
      </c>
      <c r="E10" s="42">
        <v>0</v>
      </c>
      <c r="F10" s="42">
        <v>0</v>
      </c>
      <c r="G10" s="42">
        <v>0</v>
      </c>
      <c r="H10" s="10">
        <f t="shared" si="0"/>
        <v>7</v>
      </c>
      <c r="I10" s="137"/>
      <c r="J10" s="42"/>
      <c r="K10" s="42"/>
      <c r="L10" s="42"/>
      <c r="M10" s="42"/>
      <c r="N10" s="10">
        <f t="shared" si="1"/>
        <v>0</v>
      </c>
      <c r="O10" s="11">
        <f t="shared" si="2"/>
        <v>7</v>
      </c>
      <c r="P10" s="42"/>
      <c r="Q10" s="29" t="s">
        <v>312</v>
      </c>
      <c r="R10" s="29" t="s">
        <v>624</v>
      </c>
      <c r="S10" s="32" t="s">
        <v>681</v>
      </c>
      <c r="T10" s="33">
        <v>10</v>
      </c>
      <c r="U10" s="39" t="s">
        <v>411</v>
      </c>
      <c r="V10" s="33" t="s">
        <v>247</v>
      </c>
      <c r="W10" s="65" t="s">
        <v>625</v>
      </c>
    </row>
    <row r="11" spans="1:23" ht="30" customHeight="1" x14ac:dyDescent="0.2">
      <c r="A11" s="136">
        <v>11</v>
      </c>
      <c r="B11" s="60">
        <f t="shared" si="3"/>
        <v>10</v>
      </c>
      <c r="C11" s="42">
        <v>7</v>
      </c>
      <c r="D11" s="42">
        <v>0</v>
      </c>
      <c r="E11" s="42">
        <v>0</v>
      </c>
      <c r="F11" s="42">
        <v>0</v>
      </c>
      <c r="G11" s="42">
        <v>0</v>
      </c>
      <c r="H11" s="10">
        <f t="shared" si="0"/>
        <v>7</v>
      </c>
      <c r="I11" s="137"/>
      <c r="J11" s="42"/>
      <c r="K11" s="42"/>
      <c r="L11" s="42"/>
      <c r="M11" s="42"/>
      <c r="N11" s="10">
        <f t="shared" si="1"/>
        <v>0</v>
      </c>
      <c r="O11" s="11">
        <f t="shared" si="2"/>
        <v>7</v>
      </c>
      <c r="P11" s="42"/>
      <c r="Q11" s="29" t="s">
        <v>170</v>
      </c>
      <c r="R11" s="85" t="s">
        <v>626</v>
      </c>
      <c r="S11" s="32" t="s">
        <v>172</v>
      </c>
      <c r="T11" s="35">
        <v>10</v>
      </c>
      <c r="U11" s="37" t="s">
        <v>250</v>
      </c>
      <c r="V11" s="35" t="s">
        <v>260</v>
      </c>
      <c r="W11" s="64" t="s">
        <v>461</v>
      </c>
    </row>
    <row r="12" spans="1:23" ht="30" customHeight="1" x14ac:dyDescent="0.2">
      <c r="A12" s="136">
        <v>14</v>
      </c>
      <c r="B12" s="60">
        <f t="shared" si="3"/>
        <v>11</v>
      </c>
      <c r="C12" s="42">
        <v>7</v>
      </c>
      <c r="D12" s="42">
        <v>0</v>
      </c>
      <c r="E12" s="42">
        <v>0</v>
      </c>
      <c r="F12" s="42">
        <v>0</v>
      </c>
      <c r="G12" s="42">
        <v>0</v>
      </c>
      <c r="H12" s="10">
        <f t="shared" si="0"/>
        <v>7</v>
      </c>
      <c r="I12" s="67"/>
      <c r="J12" s="42"/>
      <c r="K12" s="42"/>
      <c r="L12" s="42"/>
      <c r="M12" s="42"/>
      <c r="N12" s="10">
        <f t="shared" si="1"/>
        <v>0</v>
      </c>
      <c r="O12" s="11">
        <f t="shared" si="2"/>
        <v>7</v>
      </c>
      <c r="P12" s="42"/>
      <c r="Q12" s="29" t="s">
        <v>312</v>
      </c>
      <c r="R12" s="29" t="s">
        <v>627</v>
      </c>
      <c r="S12" s="32" t="s">
        <v>681</v>
      </c>
      <c r="T12" s="33">
        <v>10</v>
      </c>
      <c r="U12" s="39" t="s">
        <v>411</v>
      </c>
      <c r="V12" s="33" t="s">
        <v>247</v>
      </c>
      <c r="W12" s="65" t="s">
        <v>625</v>
      </c>
    </row>
    <row r="13" spans="1:23" ht="30" customHeight="1" x14ac:dyDescent="0.2">
      <c r="A13" s="136">
        <v>15</v>
      </c>
      <c r="B13" s="60">
        <f t="shared" si="3"/>
        <v>12</v>
      </c>
      <c r="C13" s="42">
        <v>7</v>
      </c>
      <c r="D13" s="42">
        <v>0</v>
      </c>
      <c r="E13" s="42">
        <v>0</v>
      </c>
      <c r="F13" s="42">
        <v>0</v>
      </c>
      <c r="G13" s="42">
        <v>0</v>
      </c>
      <c r="H13" s="10">
        <f t="shared" si="0"/>
        <v>7</v>
      </c>
      <c r="I13" s="67"/>
      <c r="J13" s="42"/>
      <c r="K13" s="42"/>
      <c r="L13" s="42"/>
      <c r="M13" s="42"/>
      <c r="N13" s="10">
        <f t="shared" si="1"/>
        <v>0</v>
      </c>
      <c r="O13" s="11">
        <f t="shared" si="2"/>
        <v>7</v>
      </c>
      <c r="P13" s="42"/>
      <c r="Q13" s="31" t="s">
        <v>53</v>
      </c>
      <c r="R13" s="29" t="s">
        <v>628</v>
      </c>
      <c r="S13" s="32" t="s">
        <v>188</v>
      </c>
      <c r="T13" s="33">
        <v>10</v>
      </c>
      <c r="U13" s="37" t="s">
        <v>250</v>
      </c>
      <c r="V13" s="33">
        <v>1</v>
      </c>
      <c r="W13" s="65" t="s">
        <v>458</v>
      </c>
    </row>
    <row r="14" spans="1:23" ht="30" customHeight="1" x14ac:dyDescent="0.2">
      <c r="A14" s="136">
        <v>16</v>
      </c>
      <c r="B14" s="60">
        <f t="shared" si="3"/>
        <v>13</v>
      </c>
      <c r="C14" s="42">
        <v>7</v>
      </c>
      <c r="D14" s="42">
        <v>0</v>
      </c>
      <c r="E14" s="42">
        <v>0</v>
      </c>
      <c r="F14" s="42">
        <v>0</v>
      </c>
      <c r="G14" s="42">
        <v>0</v>
      </c>
      <c r="H14" s="10">
        <f t="shared" si="0"/>
        <v>7</v>
      </c>
      <c r="I14" s="137"/>
      <c r="J14" s="42"/>
      <c r="K14" s="42"/>
      <c r="L14" s="42"/>
      <c r="M14" s="42"/>
      <c r="N14" s="10">
        <f t="shared" si="1"/>
        <v>0</v>
      </c>
      <c r="O14" s="11">
        <f t="shared" si="2"/>
        <v>7</v>
      </c>
      <c r="P14" s="42"/>
      <c r="Q14" s="31" t="s">
        <v>49</v>
      </c>
      <c r="R14" s="29" t="s">
        <v>629</v>
      </c>
      <c r="S14" s="32" t="s">
        <v>630</v>
      </c>
      <c r="T14" s="33">
        <v>10</v>
      </c>
      <c r="U14" s="38" t="s">
        <v>426</v>
      </c>
      <c r="V14" s="33" t="s">
        <v>247</v>
      </c>
      <c r="W14" s="65" t="s">
        <v>631</v>
      </c>
    </row>
    <row r="15" spans="1:23" ht="30" customHeight="1" x14ac:dyDescent="0.2">
      <c r="A15" s="136">
        <v>21</v>
      </c>
      <c r="B15" s="60">
        <f t="shared" si="3"/>
        <v>14</v>
      </c>
      <c r="C15" s="42">
        <v>7</v>
      </c>
      <c r="D15" s="42">
        <v>0</v>
      </c>
      <c r="E15" s="42">
        <v>0</v>
      </c>
      <c r="F15" s="42">
        <v>0</v>
      </c>
      <c r="G15" s="42">
        <v>0</v>
      </c>
      <c r="H15" s="10">
        <f t="shared" si="0"/>
        <v>7</v>
      </c>
      <c r="I15" s="67"/>
      <c r="J15" s="42"/>
      <c r="K15" s="42"/>
      <c r="L15" s="42"/>
      <c r="M15" s="42"/>
      <c r="N15" s="10">
        <f t="shared" si="1"/>
        <v>0</v>
      </c>
      <c r="O15" s="11">
        <f t="shared" si="2"/>
        <v>7</v>
      </c>
      <c r="P15" s="42"/>
      <c r="Q15" s="31" t="s">
        <v>197</v>
      </c>
      <c r="R15" s="29" t="s">
        <v>632</v>
      </c>
      <c r="S15" s="32" t="s">
        <v>633</v>
      </c>
      <c r="T15" s="33">
        <v>10</v>
      </c>
      <c r="U15" s="39" t="s">
        <v>492</v>
      </c>
      <c r="V15" s="33" t="s">
        <v>247</v>
      </c>
      <c r="W15" s="65" t="s">
        <v>634</v>
      </c>
    </row>
    <row r="16" spans="1:23" ht="30" customHeight="1" x14ac:dyDescent="0.2">
      <c r="A16" s="136">
        <v>19</v>
      </c>
      <c r="B16" s="60">
        <f t="shared" si="3"/>
        <v>15</v>
      </c>
      <c r="C16" s="42">
        <v>4</v>
      </c>
      <c r="D16" s="42">
        <v>0</v>
      </c>
      <c r="E16" s="42">
        <v>0</v>
      </c>
      <c r="F16" s="42">
        <v>0</v>
      </c>
      <c r="G16" s="42">
        <v>0</v>
      </c>
      <c r="H16" s="10">
        <f t="shared" si="0"/>
        <v>4</v>
      </c>
      <c r="I16" s="137"/>
      <c r="J16" s="42"/>
      <c r="K16" s="42"/>
      <c r="L16" s="42"/>
      <c r="M16" s="42"/>
      <c r="N16" s="10">
        <f t="shared" si="1"/>
        <v>0</v>
      </c>
      <c r="O16" s="11">
        <f t="shared" si="2"/>
        <v>4</v>
      </c>
      <c r="P16" s="42"/>
      <c r="Q16" s="29" t="s">
        <v>114</v>
      </c>
      <c r="R16" s="29" t="s">
        <v>635</v>
      </c>
      <c r="S16" s="32" t="s">
        <v>636</v>
      </c>
      <c r="T16" s="33">
        <v>10</v>
      </c>
      <c r="U16" s="38" t="s">
        <v>426</v>
      </c>
      <c r="V16" s="33" t="s">
        <v>247</v>
      </c>
      <c r="W16" s="65" t="s">
        <v>637</v>
      </c>
    </row>
    <row r="17" spans="1:23" ht="30" customHeight="1" x14ac:dyDescent="0.2">
      <c r="A17" s="136">
        <v>12</v>
      </c>
      <c r="B17" s="60">
        <f t="shared" si="3"/>
        <v>16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10">
        <f t="shared" si="0"/>
        <v>3</v>
      </c>
      <c r="I17" s="67"/>
      <c r="J17" s="42"/>
      <c r="K17" s="42"/>
      <c r="L17" s="42"/>
      <c r="M17" s="42"/>
      <c r="N17" s="10">
        <f t="shared" si="1"/>
        <v>0</v>
      </c>
      <c r="O17" s="11">
        <f t="shared" si="2"/>
        <v>3</v>
      </c>
      <c r="P17" s="42"/>
      <c r="Q17" s="31" t="s">
        <v>179</v>
      </c>
      <c r="R17" s="29" t="s">
        <v>638</v>
      </c>
      <c r="S17" s="32" t="s">
        <v>639</v>
      </c>
      <c r="T17" s="33">
        <v>10</v>
      </c>
      <c r="U17" s="37" t="s">
        <v>250</v>
      </c>
      <c r="V17" s="33" t="s">
        <v>247</v>
      </c>
      <c r="W17" s="65" t="s">
        <v>640</v>
      </c>
    </row>
    <row r="18" spans="1:23" ht="30" customHeight="1" x14ac:dyDescent="0.2">
      <c r="A18" s="136">
        <v>13</v>
      </c>
      <c r="B18" s="60">
        <f t="shared" si="3"/>
        <v>17</v>
      </c>
      <c r="C18" s="42">
        <v>0</v>
      </c>
      <c r="D18" s="42">
        <v>0</v>
      </c>
      <c r="E18" s="42">
        <v>1</v>
      </c>
      <c r="F18" s="42">
        <v>0</v>
      </c>
      <c r="G18" s="42">
        <v>0</v>
      </c>
      <c r="H18" s="10">
        <f t="shared" si="0"/>
        <v>1</v>
      </c>
      <c r="I18" s="67"/>
      <c r="J18" s="42"/>
      <c r="K18" s="42"/>
      <c r="L18" s="42"/>
      <c r="M18" s="42"/>
      <c r="N18" s="10">
        <f t="shared" si="1"/>
        <v>0</v>
      </c>
      <c r="O18" s="11">
        <f t="shared" si="2"/>
        <v>1</v>
      </c>
      <c r="P18" s="42"/>
      <c r="Q18" s="29" t="s">
        <v>170</v>
      </c>
      <c r="R18" s="85" t="s">
        <v>641</v>
      </c>
      <c r="S18" s="32" t="s">
        <v>172</v>
      </c>
      <c r="T18" s="35">
        <v>10</v>
      </c>
      <c r="U18" s="37" t="s">
        <v>250</v>
      </c>
      <c r="V18" s="35" t="s">
        <v>260</v>
      </c>
      <c r="W18" s="64" t="s">
        <v>461</v>
      </c>
    </row>
    <row r="19" spans="1:23" ht="30" customHeight="1" x14ac:dyDescent="0.2">
      <c r="A19" s="136">
        <v>24</v>
      </c>
      <c r="B19" s="60">
        <f t="shared" si="3"/>
        <v>18</v>
      </c>
      <c r="C19" s="42">
        <v>0</v>
      </c>
      <c r="D19" s="42">
        <v>1</v>
      </c>
      <c r="E19" s="42">
        <v>0</v>
      </c>
      <c r="F19" s="42">
        <v>0</v>
      </c>
      <c r="G19" s="42">
        <v>0</v>
      </c>
      <c r="H19" s="10">
        <f t="shared" si="0"/>
        <v>1</v>
      </c>
      <c r="I19" s="67"/>
      <c r="J19" s="42"/>
      <c r="K19" s="42"/>
      <c r="L19" s="42"/>
      <c r="M19" s="42"/>
      <c r="N19" s="10">
        <f t="shared" si="1"/>
        <v>0</v>
      </c>
      <c r="O19" s="11">
        <f t="shared" si="2"/>
        <v>1</v>
      </c>
      <c r="P19" s="42"/>
      <c r="Q19" s="31" t="s">
        <v>63</v>
      </c>
      <c r="R19" s="29" t="s">
        <v>642</v>
      </c>
      <c r="S19" s="32" t="s">
        <v>643</v>
      </c>
      <c r="T19" s="33">
        <v>10</v>
      </c>
      <c r="U19" s="39"/>
      <c r="V19" s="33" t="s">
        <v>247</v>
      </c>
      <c r="W19" s="65" t="s">
        <v>332</v>
      </c>
    </row>
    <row r="20" spans="1:23" ht="30" customHeight="1" x14ac:dyDescent="0.2">
      <c r="A20" s="136">
        <v>9</v>
      </c>
      <c r="B20" s="60">
        <f t="shared" si="3"/>
        <v>19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10">
        <f t="shared" si="0"/>
        <v>0</v>
      </c>
      <c r="I20" s="67"/>
      <c r="J20" s="42"/>
      <c r="K20" s="42"/>
      <c r="L20" s="42"/>
      <c r="M20" s="42"/>
      <c r="N20" s="10">
        <f t="shared" si="1"/>
        <v>0</v>
      </c>
      <c r="O20" s="11">
        <f t="shared" si="2"/>
        <v>0</v>
      </c>
      <c r="P20" s="42"/>
      <c r="Q20" s="31" t="s">
        <v>75</v>
      </c>
      <c r="R20" s="29" t="s">
        <v>644</v>
      </c>
      <c r="S20" s="32" t="s">
        <v>645</v>
      </c>
      <c r="T20" s="33">
        <v>10</v>
      </c>
      <c r="U20" s="38" t="s">
        <v>426</v>
      </c>
      <c r="V20" s="33" t="s">
        <v>247</v>
      </c>
      <c r="W20" s="65" t="s">
        <v>646</v>
      </c>
    </row>
    <row r="21" spans="1:23" ht="30" customHeight="1" x14ac:dyDescent="0.2">
      <c r="A21" s="136">
        <v>10</v>
      </c>
      <c r="B21" s="60">
        <f t="shared" si="3"/>
        <v>20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10">
        <f t="shared" si="0"/>
        <v>0</v>
      </c>
      <c r="I21" s="137"/>
      <c r="J21" s="42"/>
      <c r="K21" s="42"/>
      <c r="L21" s="42"/>
      <c r="M21" s="42"/>
      <c r="N21" s="10">
        <f t="shared" si="1"/>
        <v>0</v>
      </c>
      <c r="O21" s="11">
        <f t="shared" si="2"/>
        <v>0</v>
      </c>
      <c r="P21" s="42"/>
      <c r="Q21" s="31" t="s">
        <v>227</v>
      </c>
      <c r="R21" s="29" t="s">
        <v>647</v>
      </c>
      <c r="S21" s="32" t="s">
        <v>648</v>
      </c>
      <c r="T21" s="33">
        <v>10</v>
      </c>
      <c r="U21" s="37" t="s">
        <v>250</v>
      </c>
      <c r="V21" s="33" t="s">
        <v>260</v>
      </c>
      <c r="W21" s="65" t="s">
        <v>649</v>
      </c>
    </row>
    <row r="22" spans="1:23" ht="30" customHeight="1" x14ac:dyDescent="0.2">
      <c r="A22" s="136">
        <v>18</v>
      </c>
      <c r="B22" s="60">
        <f t="shared" si="3"/>
        <v>21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10">
        <f t="shared" si="0"/>
        <v>0</v>
      </c>
      <c r="I22" s="67"/>
      <c r="J22" s="42"/>
      <c r="K22" s="42"/>
      <c r="L22" s="42"/>
      <c r="M22" s="42"/>
      <c r="N22" s="10">
        <f t="shared" si="1"/>
        <v>0</v>
      </c>
      <c r="O22" s="11">
        <f t="shared" si="2"/>
        <v>0</v>
      </c>
      <c r="P22" s="42"/>
      <c r="Q22" s="31" t="s">
        <v>110</v>
      </c>
      <c r="R22" s="29" t="s">
        <v>650</v>
      </c>
      <c r="S22" s="32" t="s">
        <v>651</v>
      </c>
      <c r="T22" s="33">
        <v>10</v>
      </c>
      <c r="U22" s="37" t="s">
        <v>250</v>
      </c>
      <c r="V22" s="33" t="s">
        <v>247</v>
      </c>
      <c r="W22" s="65" t="s">
        <v>652</v>
      </c>
    </row>
    <row r="23" spans="1:23" ht="30" customHeight="1" x14ac:dyDescent="0.2">
      <c r="A23" s="136">
        <v>20</v>
      </c>
      <c r="B23" s="60">
        <f t="shared" si="3"/>
        <v>22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10">
        <f t="shared" si="0"/>
        <v>0</v>
      </c>
      <c r="I23" s="67"/>
      <c r="J23" s="42"/>
      <c r="K23" s="42"/>
      <c r="L23" s="42"/>
      <c r="M23" s="42"/>
      <c r="N23" s="10">
        <f t="shared" si="1"/>
        <v>0</v>
      </c>
      <c r="O23" s="11">
        <f t="shared" si="2"/>
        <v>0</v>
      </c>
      <c r="P23" s="42"/>
      <c r="Q23" s="31" t="s">
        <v>31</v>
      </c>
      <c r="R23" s="29" t="s">
        <v>653</v>
      </c>
      <c r="S23" s="32" t="s">
        <v>33</v>
      </c>
      <c r="T23" s="33">
        <v>10</v>
      </c>
      <c r="U23" s="37" t="s">
        <v>250</v>
      </c>
      <c r="V23" s="33" t="s">
        <v>260</v>
      </c>
      <c r="W23" s="65" t="s">
        <v>654</v>
      </c>
    </row>
    <row r="24" spans="1:23" ht="30" customHeight="1" x14ac:dyDescent="0.2">
      <c r="A24" s="136">
        <v>22</v>
      </c>
      <c r="B24" s="60">
        <f t="shared" si="3"/>
        <v>23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10">
        <f t="shared" si="0"/>
        <v>0</v>
      </c>
      <c r="I24" s="67"/>
      <c r="J24" s="42"/>
      <c r="K24" s="42"/>
      <c r="L24" s="42"/>
      <c r="M24" s="42"/>
      <c r="N24" s="10">
        <f t="shared" si="1"/>
        <v>0</v>
      </c>
      <c r="O24" s="11">
        <f t="shared" si="2"/>
        <v>0</v>
      </c>
      <c r="P24" s="42"/>
      <c r="Q24" s="31" t="s">
        <v>235</v>
      </c>
      <c r="R24" s="29" t="s">
        <v>655</v>
      </c>
      <c r="S24" s="32" t="s">
        <v>379</v>
      </c>
      <c r="T24" s="33">
        <v>10</v>
      </c>
      <c r="U24" s="37" t="s">
        <v>250</v>
      </c>
      <c r="V24" s="33" t="s">
        <v>247</v>
      </c>
      <c r="W24" s="65" t="s">
        <v>380</v>
      </c>
    </row>
    <row r="25" spans="1:23" ht="30" customHeight="1" x14ac:dyDescent="0.2">
      <c r="A25" s="136">
        <v>23</v>
      </c>
      <c r="B25" s="60">
        <f t="shared" si="3"/>
        <v>24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10">
        <f t="shared" si="0"/>
        <v>0</v>
      </c>
      <c r="I25" s="67"/>
      <c r="J25" s="42"/>
      <c r="K25" s="42"/>
      <c r="L25" s="42"/>
      <c r="M25" s="42"/>
      <c r="N25" s="10">
        <f t="shared" si="1"/>
        <v>0</v>
      </c>
      <c r="O25" s="11">
        <f t="shared" si="2"/>
        <v>0</v>
      </c>
      <c r="P25" s="42"/>
      <c r="Q25" s="31" t="s">
        <v>139</v>
      </c>
      <c r="R25" s="29" t="s">
        <v>656</v>
      </c>
      <c r="S25" s="31" t="s">
        <v>657</v>
      </c>
      <c r="T25" s="30">
        <v>10</v>
      </c>
      <c r="U25" s="37" t="s">
        <v>250</v>
      </c>
      <c r="V25" s="70"/>
      <c r="W25" s="71" t="s">
        <v>658</v>
      </c>
    </row>
    <row r="26" spans="1:23" ht="30" customHeight="1" x14ac:dyDescent="0.2">
      <c r="A26" s="136">
        <v>25</v>
      </c>
      <c r="B26" s="60">
        <f t="shared" si="3"/>
        <v>25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10">
        <f t="shared" si="0"/>
        <v>0</v>
      </c>
      <c r="I26" s="67"/>
      <c r="J26" s="42"/>
      <c r="K26" s="42"/>
      <c r="L26" s="42"/>
      <c r="M26" s="42"/>
      <c r="N26" s="10">
        <f t="shared" si="1"/>
        <v>0</v>
      </c>
      <c r="O26" s="11">
        <f t="shared" si="2"/>
        <v>0</v>
      </c>
      <c r="P26" s="42"/>
      <c r="Q26" s="29" t="s">
        <v>494</v>
      </c>
      <c r="R26" s="29" t="s">
        <v>659</v>
      </c>
      <c r="S26" s="29" t="s">
        <v>496</v>
      </c>
      <c r="T26" s="42">
        <v>10</v>
      </c>
      <c r="U26" s="37" t="s">
        <v>426</v>
      </c>
      <c r="V26" s="42"/>
      <c r="W26" s="66" t="s">
        <v>660</v>
      </c>
    </row>
    <row r="27" spans="1:23" ht="30" customHeight="1" x14ac:dyDescent="0.2">
      <c r="A27" s="136">
        <v>26</v>
      </c>
      <c r="B27" s="60">
        <f t="shared" si="3"/>
        <v>26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10">
        <f t="shared" si="0"/>
        <v>0</v>
      </c>
      <c r="I27" s="137"/>
      <c r="J27" s="42"/>
      <c r="K27" s="42"/>
      <c r="L27" s="42"/>
      <c r="M27" s="42"/>
      <c r="N27" s="10">
        <f t="shared" si="1"/>
        <v>0</v>
      </c>
      <c r="O27" s="11">
        <f t="shared" si="2"/>
        <v>0</v>
      </c>
      <c r="P27" s="42"/>
      <c r="Q27" s="31" t="s">
        <v>190</v>
      </c>
      <c r="R27" s="29" t="s">
        <v>661</v>
      </c>
      <c r="S27" s="32" t="s">
        <v>540</v>
      </c>
      <c r="T27" s="33">
        <v>10</v>
      </c>
      <c r="U27" s="37" t="s">
        <v>250</v>
      </c>
      <c r="V27" s="33" t="s">
        <v>247</v>
      </c>
      <c r="W27" s="65" t="s">
        <v>662</v>
      </c>
    </row>
    <row r="28" spans="1:23" ht="30" customHeight="1" x14ac:dyDescent="0.2">
      <c r="A28" s="136">
        <v>27</v>
      </c>
      <c r="B28" s="60">
        <f t="shared" si="3"/>
        <v>27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10">
        <f t="shared" si="0"/>
        <v>0</v>
      </c>
      <c r="I28" s="67"/>
      <c r="J28" s="42"/>
      <c r="K28" s="42"/>
      <c r="L28" s="42"/>
      <c r="M28" s="42"/>
      <c r="N28" s="10">
        <f t="shared" si="1"/>
        <v>0</v>
      </c>
      <c r="O28" s="11">
        <f t="shared" si="2"/>
        <v>0</v>
      </c>
      <c r="P28" s="42"/>
      <c r="Q28" s="31" t="s">
        <v>44</v>
      </c>
      <c r="R28" s="29" t="s">
        <v>663</v>
      </c>
      <c r="S28" s="32" t="s">
        <v>664</v>
      </c>
      <c r="T28" s="33">
        <v>10</v>
      </c>
      <c r="U28" s="37" t="s">
        <v>250</v>
      </c>
      <c r="V28" s="33" t="s">
        <v>268</v>
      </c>
      <c r="W28" s="65" t="s">
        <v>665</v>
      </c>
    </row>
    <row r="29" spans="1:23" ht="30" customHeight="1" x14ac:dyDescent="0.2">
      <c r="A29" s="136">
        <v>28</v>
      </c>
      <c r="B29" s="60">
        <f t="shared" si="3"/>
        <v>28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10">
        <f t="shared" si="0"/>
        <v>0</v>
      </c>
      <c r="I29" s="67"/>
      <c r="J29" s="42"/>
      <c r="K29" s="42"/>
      <c r="L29" s="42"/>
      <c r="M29" s="42"/>
      <c r="N29" s="10">
        <f t="shared" si="1"/>
        <v>0</v>
      </c>
      <c r="O29" s="11">
        <f t="shared" si="2"/>
        <v>0</v>
      </c>
      <c r="P29" s="42"/>
      <c r="Q29" s="31" t="s">
        <v>562</v>
      </c>
      <c r="R29" s="29" t="s">
        <v>666</v>
      </c>
      <c r="S29" s="29" t="s">
        <v>679</v>
      </c>
      <c r="T29" s="33">
        <v>10</v>
      </c>
      <c r="U29" s="37"/>
      <c r="V29" s="33"/>
      <c r="W29" s="65"/>
    </row>
    <row r="30" spans="1:23" ht="30" customHeight="1" x14ac:dyDescent="0.2">
      <c r="A30" s="136">
        <v>29</v>
      </c>
      <c r="B30" s="60">
        <f t="shared" si="3"/>
        <v>29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10">
        <f t="shared" si="0"/>
        <v>0</v>
      </c>
      <c r="I30" s="137"/>
      <c r="J30" s="42"/>
      <c r="K30" s="42"/>
      <c r="L30" s="42"/>
      <c r="M30" s="42"/>
      <c r="N30" s="10">
        <f t="shared" si="1"/>
        <v>0</v>
      </c>
      <c r="O30" s="11">
        <f t="shared" si="2"/>
        <v>0</v>
      </c>
      <c r="P30" s="42"/>
      <c r="Q30" s="31" t="s">
        <v>369</v>
      </c>
      <c r="R30" s="29" t="s">
        <v>667</v>
      </c>
      <c r="S30" s="32" t="s">
        <v>371</v>
      </c>
      <c r="T30" s="33">
        <v>10</v>
      </c>
      <c r="U30" s="39"/>
      <c r="V30" s="33" t="s">
        <v>268</v>
      </c>
      <c r="W30" s="65" t="s">
        <v>668</v>
      </c>
    </row>
    <row r="31" spans="1:23" ht="30" customHeight="1" thickBot="1" x14ac:dyDescent="0.25">
      <c r="A31" s="136">
        <v>30</v>
      </c>
      <c r="B31" s="75">
        <f t="shared" si="3"/>
        <v>30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7">
        <f t="shared" si="0"/>
        <v>0</v>
      </c>
      <c r="I31" s="78"/>
      <c r="J31" s="76"/>
      <c r="K31" s="76"/>
      <c r="L31" s="76"/>
      <c r="M31" s="76"/>
      <c r="N31" s="77">
        <f t="shared" si="1"/>
        <v>0</v>
      </c>
      <c r="O31" s="79">
        <f t="shared" si="2"/>
        <v>0</v>
      </c>
      <c r="P31" s="76"/>
      <c r="Q31" s="80" t="s">
        <v>10</v>
      </c>
      <c r="R31" s="90" t="s">
        <v>669</v>
      </c>
      <c r="S31" s="81" t="s">
        <v>670</v>
      </c>
      <c r="T31" s="82">
        <v>10</v>
      </c>
      <c r="U31" s="83"/>
      <c r="V31" s="82">
        <v>1</v>
      </c>
      <c r="W31" s="84" t="s">
        <v>671</v>
      </c>
    </row>
    <row r="33" spans="1:250" ht="30" customHeight="1" x14ac:dyDescent="0.2">
      <c r="A33" s="123"/>
      <c r="B33" s="123"/>
      <c r="C33" s="1" t="s">
        <v>675</v>
      </c>
      <c r="N33" s="1" t="s">
        <v>676</v>
      </c>
      <c r="R33" s="147" t="s">
        <v>677</v>
      </c>
      <c r="S33" s="146" t="s">
        <v>678</v>
      </c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</row>
    <row r="34" spans="1:250" ht="30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144"/>
      <c r="S34"/>
    </row>
  </sheetData>
  <autoFilter ref="A1:W31">
    <sortState ref="A2:W31">
      <sortCondition descending="1" ref="O1:O31"/>
    </sortState>
  </autoFilter>
  <pageMargins left="0.48958333333333331" right="0.41666666666666669" top="0.74803149606299213" bottom="0.15748031496062992" header="0.31496062992125984" footer="0.31496062992125984"/>
  <pageSetup paperSize="9" orientation="landscape" horizontalDpi="0" verticalDpi="0" r:id="rId1"/>
  <headerFooter>
    <oddHeader>&amp;L19,27.01.2020&amp;CПротокол результатів 
ІІІ (обласного) етапу Всеукраїнської учнівської олімпіади з математики&amp;R10 клас
МАХ - 63 бали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6"/>
  <sheetViews>
    <sheetView view="pageLayout" topLeftCell="B1" zoomScaleNormal="100" workbookViewId="0">
      <selection activeCell="Q13" sqref="Q13"/>
    </sheetView>
  </sheetViews>
  <sheetFormatPr defaultRowHeight="18.75" x14ac:dyDescent="0.2"/>
  <cols>
    <col min="1" max="1" width="5.28515625" style="123" hidden="1" customWidth="1"/>
    <col min="2" max="2" width="3.7109375" style="123" customWidth="1"/>
    <col min="3" max="7" width="3.140625" style="1" customWidth="1"/>
    <col min="8" max="8" width="4.28515625" style="1" customWidth="1"/>
    <col min="9" max="9" width="6" style="1" hidden="1" customWidth="1"/>
    <col min="10" max="13" width="3.28515625" style="1" customWidth="1"/>
    <col min="14" max="14" width="4.28515625" style="1" customWidth="1"/>
    <col min="15" max="15" width="5.140625" style="3" customWidth="1"/>
    <col min="16" max="16" width="4" style="4" customWidth="1"/>
    <col min="17" max="17" width="17" style="16" customWidth="1"/>
    <col min="18" max="18" width="20.85546875" style="87" customWidth="1"/>
    <col min="19" max="19" width="56.5703125" style="16" customWidth="1"/>
    <col min="20" max="20" width="2.7109375" hidden="1" customWidth="1"/>
    <col min="21" max="22" width="9.140625" hidden="1" customWidth="1"/>
    <col min="23" max="23" width="35.7109375" hidden="1" customWidth="1"/>
    <col min="241" max="250" width="9.140625" style="108"/>
  </cols>
  <sheetData>
    <row r="1" spans="1:250" s="5" customFormat="1" ht="33.75" x14ac:dyDescent="0.2">
      <c r="A1" s="6" t="s">
        <v>0</v>
      </c>
      <c r="B1" s="51" t="s">
        <v>241</v>
      </c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3" t="s">
        <v>1</v>
      </c>
      <c r="I1" s="54" t="s">
        <v>0</v>
      </c>
      <c r="J1" s="52">
        <v>1</v>
      </c>
      <c r="K1" s="52">
        <v>2</v>
      </c>
      <c r="L1" s="52">
        <v>3</v>
      </c>
      <c r="M1" s="52">
        <v>4</v>
      </c>
      <c r="N1" s="53" t="s">
        <v>1</v>
      </c>
      <c r="O1" s="55" t="s">
        <v>3</v>
      </c>
      <c r="P1" s="54" t="s">
        <v>2</v>
      </c>
      <c r="Q1" s="56" t="s">
        <v>4</v>
      </c>
      <c r="R1" s="88" t="s">
        <v>5</v>
      </c>
      <c r="S1" s="56" t="s">
        <v>6</v>
      </c>
      <c r="T1" s="57"/>
      <c r="U1" s="56" t="s">
        <v>245</v>
      </c>
      <c r="V1" s="57"/>
      <c r="W1" s="58" t="s">
        <v>8</v>
      </c>
      <c r="IG1" s="105"/>
      <c r="IH1" s="105"/>
      <c r="II1" s="105"/>
      <c r="IJ1" s="105"/>
      <c r="IK1" s="105"/>
      <c r="IL1" s="105"/>
      <c r="IM1" s="105"/>
      <c r="IN1" s="105"/>
      <c r="IO1" s="105"/>
      <c r="IP1" s="105"/>
    </row>
    <row r="2" spans="1:250" ht="23.25" customHeight="1" x14ac:dyDescent="0.2">
      <c r="A2" s="145">
        <v>40</v>
      </c>
      <c r="B2" s="60">
        <f t="shared" ref="B2:B33" si="0">SUM(B1,1)</f>
        <v>1</v>
      </c>
      <c r="C2" s="106">
        <v>7</v>
      </c>
      <c r="D2" s="106">
        <v>7</v>
      </c>
      <c r="E2" s="106">
        <v>7</v>
      </c>
      <c r="F2" s="106">
        <v>5</v>
      </c>
      <c r="G2" s="106">
        <v>7</v>
      </c>
      <c r="H2" s="96">
        <f t="shared" ref="H2:H33" si="1">SUM(C2:G2)</f>
        <v>33</v>
      </c>
      <c r="I2" s="107">
        <v>10</v>
      </c>
      <c r="J2" s="42">
        <v>7</v>
      </c>
      <c r="K2" s="124">
        <v>7</v>
      </c>
      <c r="L2" s="42">
        <v>7</v>
      </c>
      <c r="M2" s="42">
        <v>7</v>
      </c>
      <c r="N2" s="10">
        <f t="shared" ref="N2:N33" si="2">SUM(J2:M2)</f>
        <v>28</v>
      </c>
      <c r="O2" s="11">
        <f t="shared" ref="O2:O33" si="3">H2+N2</f>
        <v>61</v>
      </c>
      <c r="P2" s="63" t="s">
        <v>242</v>
      </c>
      <c r="Q2" s="31" t="s">
        <v>14</v>
      </c>
      <c r="R2" s="85" t="s">
        <v>410</v>
      </c>
      <c r="S2" s="34" t="s">
        <v>16</v>
      </c>
      <c r="T2" s="33">
        <v>9</v>
      </c>
      <c r="U2" s="39" t="s">
        <v>411</v>
      </c>
      <c r="V2" s="35" t="s">
        <v>242</v>
      </c>
      <c r="W2" s="64" t="s">
        <v>17</v>
      </c>
    </row>
    <row r="3" spans="1:250" ht="23.25" customHeight="1" x14ac:dyDescent="0.2">
      <c r="A3" s="116">
        <f>SUM(A2,1)</f>
        <v>41</v>
      </c>
      <c r="B3" s="60">
        <f t="shared" si="0"/>
        <v>2</v>
      </c>
      <c r="C3" s="106">
        <v>7</v>
      </c>
      <c r="D3" s="106">
        <v>7</v>
      </c>
      <c r="E3" s="106">
        <v>6</v>
      </c>
      <c r="F3" s="106">
        <v>3</v>
      </c>
      <c r="G3" s="106">
        <v>7</v>
      </c>
      <c r="H3" s="96">
        <f t="shared" si="1"/>
        <v>30</v>
      </c>
      <c r="I3" s="107">
        <v>15</v>
      </c>
      <c r="J3" s="42">
        <v>7</v>
      </c>
      <c r="K3" s="42">
        <v>7</v>
      </c>
      <c r="L3" s="42">
        <v>7</v>
      </c>
      <c r="M3" s="42">
        <v>7</v>
      </c>
      <c r="N3" s="10">
        <f t="shared" si="2"/>
        <v>28</v>
      </c>
      <c r="O3" s="11">
        <f t="shared" si="3"/>
        <v>58</v>
      </c>
      <c r="P3" s="63" t="s">
        <v>242</v>
      </c>
      <c r="Q3" s="31" t="s">
        <v>14</v>
      </c>
      <c r="R3" s="85" t="s">
        <v>412</v>
      </c>
      <c r="S3" s="34" t="s">
        <v>16</v>
      </c>
      <c r="T3" s="33">
        <v>10</v>
      </c>
      <c r="U3" s="39" t="s">
        <v>411</v>
      </c>
      <c r="V3" s="35" t="s">
        <v>242</v>
      </c>
      <c r="W3" s="64" t="s">
        <v>413</v>
      </c>
    </row>
    <row r="4" spans="1:250" ht="23.25" customHeight="1" x14ac:dyDescent="0.2">
      <c r="A4" s="117">
        <v>8</v>
      </c>
      <c r="B4" s="60">
        <f t="shared" si="0"/>
        <v>3</v>
      </c>
      <c r="C4" s="106">
        <v>6</v>
      </c>
      <c r="D4" s="106">
        <v>7</v>
      </c>
      <c r="E4" s="106">
        <v>7</v>
      </c>
      <c r="F4" s="106">
        <v>5</v>
      </c>
      <c r="G4" s="106">
        <v>7</v>
      </c>
      <c r="H4" s="96">
        <f t="shared" si="1"/>
        <v>32</v>
      </c>
      <c r="I4" s="107">
        <v>13</v>
      </c>
      <c r="J4" s="42">
        <v>7</v>
      </c>
      <c r="K4" s="42">
        <v>7</v>
      </c>
      <c r="L4" s="42">
        <v>7</v>
      </c>
      <c r="M4" s="42">
        <v>3</v>
      </c>
      <c r="N4" s="10">
        <f t="shared" si="2"/>
        <v>24</v>
      </c>
      <c r="O4" s="11">
        <f t="shared" si="3"/>
        <v>56</v>
      </c>
      <c r="P4" s="63" t="s">
        <v>242</v>
      </c>
      <c r="Q4" s="31" t="s">
        <v>14</v>
      </c>
      <c r="R4" s="85" t="s">
        <v>414</v>
      </c>
      <c r="S4" s="34" t="s">
        <v>16</v>
      </c>
      <c r="T4" s="33">
        <v>11</v>
      </c>
      <c r="U4" s="39" t="s">
        <v>411</v>
      </c>
      <c r="V4" s="35" t="s">
        <v>242</v>
      </c>
      <c r="W4" s="64" t="s">
        <v>415</v>
      </c>
    </row>
    <row r="5" spans="1:250" ht="23.25" customHeight="1" x14ac:dyDescent="0.2">
      <c r="A5" s="60">
        <f t="shared" ref="A5:A36" si="4">SUM(A4,1)</f>
        <v>9</v>
      </c>
      <c r="B5" s="60">
        <f t="shared" si="0"/>
        <v>4</v>
      </c>
      <c r="C5" s="106">
        <v>7</v>
      </c>
      <c r="D5" s="106">
        <v>7</v>
      </c>
      <c r="E5" s="106">
        <v>7</v>
      </c>
      <c r="F5" s="106">
        <v>3</v>
      </c>
      <c r="G5" s="106">
        <v>0</v>
      </c>
      <c r="H5" s="96">
        <f t="shared" si="1"/>
        <v>24</v>
      </c>
      <c r="I5" s="107">
        <v>9</v>
      </c>
      <c r="J5" s="42">
        <v>5</v>
      </c>
      <c r="K5" s="42">
        <v>7</v>
      </c>
      <c r="L5" s="42">
        <v>7</v>
      </c>
      <c r="M5" s="42">
        <v>7</v>
      </c>
      <c r="N5" s="10">
        <f t="shared" si="2"/>
        <v>26</v>
      </c>
      <c r="O5" s="11">
        <f t="shared" si="3"/>
        <v>50</v>
      </c>
      <c r="P5" s="63" t="s">
        <v>242</v>
      </c>
      <c r="Q5" s="31" t="s">
        <v>14</v>
      </c>
      <c r="R5" s="85" t="s">
        <v>416</v>
      </c>
      <c r="S5" s="34" t="s">
        <v>16</v>
      </c>
      <c r="T5" s="33">
        <v>11</v>
      </c>
      <c r="U5" s="39" t="s">
        <v>411</v>
      </c>
      <c r="V5" s="35" t="s">
        <v>242</v>
      </c>
      <c r="W5" s="64" t="s">
        <v>415</v>
      </c>
    </row>
    <row r="6" spans="1:250" ht="23.25" customHeight="1" x14ac:dyDescent="0.2">
      <c r="A6" s="60">
        <f t="shared" si="4"/>
        <v>10</v>
      </c>
      <c r="B6" s="60">
        <f t="shared" si="0"/>
        <v>5</v>
      </c>
      <c r="C6" s="106">
        <v>7</v>
      </c>
      <c r="D6" s="106">
        <v>7</v>
      </c>
      <c r="E6" s="106">
        <v>7</v>
      </c>
      <c r="F6" s="106">
        <v>0</v>
      </c>
      <c r="G6" s="106">
        <v>7</v>
      </c>
      <c r="H6" s="96">
        <f t="shared" si="1"/>
        <v>28</v>
      </c>
      <c r="I6" s="107">
        <v>5</v>
      </c>
      <c r="J6" s="42">
        <v>5</v>
      </c>
      <c r="K6" s="42">
        <v>7</v>
      </c>
      <c r="L6" s="42">
        <v>0</v>
      </c>
      <c r="M6" s="42">
        <v>1</v>
      </c>
      <c r="N6" s="10">
        <f t="shared" si="2"/>
        <v>13</v>
      </c>
      <c r="O6" s="11">
        <f t="shared" si="3"/>
        <v>41</v>
      </c>
      <c r="P6" s="63" t="s">
        <v>243</v>
      </c>
      <c r="Q6" s="31" t="s">
        <v>14</v>
      </c>
      <c r="R6" s="85" t="s">
        <v>417</v>
      </c>
      <c r="S6" s="34" t="s">
        <v>16</v>
      </c>
      <c r="T6" s="33">
        <v>11</v>
      </c>
      <c r="U6" s="39" t="s">
        <v>411</v>
      </c>
      <c r="V6" s="35" t="s">
        <v>242</v>
      </c>
      <c r="W6" s="64" t="s">
        <v>418</v>
      </c>
      <c r="IG6" s="109"/>
      <c r="IH6" s="110"/>
      <c r="II6" s="110"/>
      <c r="IJ6" s="110"/>
      <c r="IK6" s="110"/>
      <c r="IL6" s="110"/>
      <c r="IM6" s="111"/>
      <c r="IN6" s="112"/>
      <c r="IO6" s="113"/>
      <c r="IP6" s="112"/>
    </row>
    <row r="7" spans="1:250" ht="23.25" customHeight="1" x14ac:dyDescent="0.2">
      <c r="A7" s="60">
        <f t="shared" si="4"/>
        <v>11</v>
      </c>
      <c r="B7" s="60">
        <f t="shared" si="0"/>
        <v>6</v>
      </c>
      <c r="C7" s="106">
        <v>7</v>
      </c>
      <c r="D7" s="106">
        <v>7</v>
      </c>
      <c r="E7" s="106">
        <v>7</v>
      </c>
      <c r="F7" s="106">
        <v>0</v>
      </c>
      <c r="G7" s="106">
        <v>7</v>
      </c>
      <c r="H7" s="96">
        <f t="shared" si="1"/>
        <v>28</v>
      </c>
      <c r="I7" s="107">
        <v>6</v>
      </c>
      <c r="J7" s="42">
        <v>4</v>
      </c>
      <c r="K7" s="42">
        <v>7</v>
      </c>
      <c r="L7" s="42">
        <v>0</v>
      </c>
      <c r="M7" s="42">
        <v>0</v>
      </c>
      <c r="N7" s="10">
        <f t="shared" si="2"/>
        <v>11</v>
      </c>
      <c r="O7" s="11">
        <f t="shared" si="3"/>
        <v>39</v>
      </c>
      <c r="P7" s="63" t="s">
        <v>243</v>
      </c>
      <c r="Q7" s="31" t="s">
        <v>14</v>
      </c>
      <c r="R7" s="85" t="s">
        <v>419</v>
      </c>
      <c r="S7" s="34" t="s">
        <v>16</v>
      </c>
      <c r="T7" s="33">
        <v>11</v>
      </c>
      <c r="U7" s="39" t="s">
        <v>411</v>
      </c>
      <c r="V7" s="35" t="s">
        <v>243</v>
      </c>
      <c r="W7" s="64" t="s">
        <v>420</v>
      </c>
    </row>
    <row r="8" spans="1:250" ht="23.25" customHeight="1" x14ac:dyDescent="0.2">
      <c r="A8" s="60">
        <f t="shared" si="4"/>
        <v>12</v>
      </c>
      <c r="B8" s="60">
        <f t="shared" si="0"/>
        <v>7</v>
      </c>
      <c r="C8" s="106">
        <v>7</v>
      </c>
      <c r="D8" s="106">
        <v>7</v>
      </c>
      <c r="E8" s="106">
        <v>3</v>
      </c>
      <c r="F8" s="106">
        <v>0</v>
      </c>
      <c r="G8" s="106">
        <v>0</v>
      </c>
      <c r="H8" s="96">
        <f t="shared" si="1"/>
        <v>17</v>
      </c>
      <c r="I8" s="107">
        <v>16</v>
      </c>
      <c r="J8" s="42">
        <v>5</v>
      </c>
      <c r="K8" s="42">
        <v>7</v>
      </c>
      <c r="L8" s="42">
        <v>7</v>
      </c>
      <c r="M8" s="42">
        <v>0</v>
      </c>
      <c r="N8" s="10">
        <f t="shared" si="2"/>
        <v>19</v>
      </c>
      <c r="O8" s="11">
        <f t="shared" si="3"/>
        <v>36</v>
      </c>
      <c r="P8" s="63" t="s">
        <v>243</v>
      </c>
      <c r="Q8" s="31" t="s">
        <v>14</v>
      </c>
      <c r="R8" s="85" t="s">
        <v>421</v>
      </c>
      <c r="S8" s="34" t="s">
        <v>16</v>
      </c>
      <c r="T8" s="33">
        <v>11</v>
      </c>
      <c r="U8" s="39" t="s">
        <v>411</v>
      </c>
      <c r="V8" s="35" t="s">
        <v>260</v>
      </c>
      <c r="W8" s="64" t="s">
        <v>422</v>
      </c>
    </row>
    <row r="9" spans="1:250" ht="23.25" customHeight="1" x14ac:dyDescent="0.2">
      <c r="A9" s="60">
        <f t="shared" si="4"/>
        <v>13</v>
      </c>
      <c r="B9" s="60">
        <f t="shared" si="0"/>
        <v>8</v>
      </c>
      <c r="C9" s="106">
        <v>6</v>
      </c>
      <c r="D9" s="106">
        <v>7</v>
      </c>
      <c r="E9" s="106">
        <v>3</v>
      </c>
      <c r="F9" s="106">
        <v>0</v>
      </c>
      <c r="G9" s="106">
        <v>5</v>
      </c>
      <c r="H9" s="96">
        <f t="shared" si="1"/>
        <v>21</v>
      </c>
      <c r="I9" s="107">
        <v>24</v>
      </c>
      <c r="J9" s="42">
        <v>7</v>
      </c>
      <c r="K9" s="42">
        <v>0</v>
      </c>
      <c r="L9" s="42">
        <v>7</v>
      </c>
      <c r="M9" s="42">
        <v>0</v>
      </c>
      <c r="N9" s="10">
        <f t="shared" si="2"/>
        <v>14</v>
      </c>
      <c r="O9" s="11">
        <f t="shared" si="3"/>
        <v>35</v>
      </c>
      <c r="P9" s="63" t="s">
        <v>243</v>
      </c>
      <c r="Q9" s="29" t="s">
        <v>118</v>
      </c>
      <c r="R9" s="29" t="s">
        <v>424</v>
      </c>
      <c r="S9" s="29" t="s">
        <v>425</v>
      </c>
      <c r="T9" s="42">
        <v>11</v>
      </c>
      <c r="U9" s="38" t="s">
        <v>426</v>
      </c>
      <c r="V9" s="42"/>
      <c r="W9" s="66" t="s">
        <v>427</v>
      </c>
    </row>
    <row r="10" spans="1:250" ht="23.25" customHeight="1" x14ac:dyDescent="0.2">
      <c r="A10" s="60">
        <f t="shared" si="4"/>
        <v>14</v>
      </c>
      <c r="B10" s="60">
        <f t="shared" si="0"/>
        <v>9</v>
      </c>
      <c r="C10" s="106">
        <v>7</v>
      </c>
      <c r="D10" s="106">
        <v>6</v>
      </c>
      <c r="E10" s="106">
        <v>7</v>
      </c>
      <c r="F10" s="106">
        <v>0</v>
      </c>
      <c r="G10" s="106">
        <v>0</v>
      </c>
      <c r="H10" s="96">
        <f t="shared" si="1"/>
        <v>20</v>
      </c>
      <c r="I10" s="107">
        <v>12</v>
      </c>
      <c r="J10" s="42">
        <v>7</v>
      </c>
      <c r="K10" s="42">
        <v>0</v>
      </c>
      <c r="L10" s="42">
        <v>7</v>
      </c>
      <c r="M10" s="42">
        <v>1</v>
      </c>
      <c r="N10" s="10">
        <f t="shared" si="2"/>
        <v>15</v>
      </c>
      <c r="O10" s="11">
        <f t="shared" si="3"/>
        <v>35</v>
      </c>
      <c r="P10" s="63" t="s">
        <v>243</v>
      </c>
      <c r="Q10" s="31" t="s">
        <v>14</v>
      </c>
      <c r="R10" s="85" t="s">
        <v>423</v>
      </c>
      <c r="S10" s="34" t="s">
        <v>16</v>
      </c>
      <c r="T10" s="33">
        <v>11</v>
      </c>
      <c r="U10" s="39" t="s">
        <v>411</v>
      </c>
      <c r="V10" s="35" t="s">
        <v>247</v>
      </c>
      <c r="W10" s="64" t="s">
        <v>415</v>
      </c>
    </row>
    <row r="11" spans="1:250" ht="23.25" customHeight="1" x14ac:dyDescent="0.2">
      <c r="A11" s="60">
        <f t="shared" si="4"/>
        <v>15</v>
      </c>
      <c r="B11" s="60">
        <f t="shared" si="0"/>
        <v>10</v>
      </c>
      <c r="C11" s="106">
        <v>7</v>
      </c>
      <c r="D11" s="106">
        <v>7</v>
      </c>
      <c r="E11" s="106">
        <v>3</v>
      </c>
      <c r="F11" s="106">
        <v>0</v>
      </c>
      <c r="G11" s="106">
        <v>7</v>
      </c>
      <c r="H11" s="96">
        <f t="shared" si="1"/>
        <v>24</v>
      </c>
      <c r="I11" s="107">
        <v>26</v>
      </c>
      <c r="J11" s="42">
        <v>3</v>
      </c>
      <c r="K11" s="42">
        <v>7</v>
      </c>
      <c r="L11" s="42">
        <v>0</v>
      </c>
      <c r="M11" s="42">
        <v>1</v>
      </c>
      <c r="N11" s="10">
        <f t="shared" si="2"/>
        <v>11</v>
      </c>
      <c r="O11" s="11">
        <f t="shared" si="3"/>
        <v>35</v>
      </c>
      <c r="P11" s="63" t="s">
        <v>243</v>
      </c>
      <c r="Q11" s="31" t="s">
        <v>53</v>
      </c>
      <c r="R11" s="29" t="s">
        <v>428</v>
      </c>
      <c r="S11" s="32" t="s">
        <v>429</v>
      </c>
      <c r="T11" s="33">
        <v>11</v>
      </c>
      <c r="U11" s="39" t="s">
        <v>250</v>
      </c>
      <c r="V11" s="33" t="s">
        <v>243</v>
      </c>
      <c r="W11" s="65" t="s">
        <v>430</v>
      </c>
    </row>
    <row r="12" spans="1:250" ht="23.25" customHeight="1" x14ac:dyDescent="0.2">
      <c r="A12" s="60">
        <f t="shared" si="4"/>
        <v>16</v>
      </c>
      <c r="B12" s="60">
        <f t="shared" si="0"/>
        <v>11</v>
      </c>
      <c r="C12" s="106">
        <v>7</v>
      </c>
      <c r="D12" s="106">
        <v>7</v>
      </c>
      <c r="E12" s="106">
        <v>7</v>
      </c>
      <c r="F12" s="106">
        <v>0</v>
      </c>
      <c r="G12" s="106">
        <v>0</v>
      </c>
      <c r="H12" s="96">
        <f t="shared" si="1"/>
        <v>21</v>
      </c>
      <c r="I12" s="107">
        <v>18</v>
      </c>
      <c r="J12" s="42">
        <v>5</v>
      </c>
      <c r="K12" s="42">
        <v>3</v>
      </c>
      <c r="L12" s="42">
        <v>0</v>
      </c>
      <c r="M12" s="42">
        <v>4</v>
      </c>
      <c r="N12" s="10">
        <f t="shared" si="2"/>
        <v>12</v>
      </c>
      <c r="O12" s="11">
        <f t="shared" si="3"/>
        <v>33</v>
      </c>
      <c r="P12" s="63" t="s">
        <v>243</v>
      </c>
      <c r="Q12" s="31" t="s">
        <v>24</v>
      </c>
      <c r="R12" s="29" t="s">
        <v>431</v>
      </c>
      <c r="S12" s="32" t="s">
        <v>26</v>
      </c>
      <c r="T12" s="33">
        <v>11</v>
      </c>
      <c r="U12" s="39" t="s">
        <v>250</v>
      </c>
      <c r="V12" s="33" t="s">
        <v>242</v>
      </c>
      <c r="W12" s="65" t="s">
        <v>432</v>
      </c>
    </row>
    <row r="13" spans="1:250" ht="23.25" customHeight="1" x14ac:dyDescent="0.2">
      <c r="A13" s="60">
        <f t="shared" si="4"/>
        <v>17</v>
      </c>
      <c r="B13" s="60">
        <f t="shared" si="0"/>
        <v>12</v>
      </c>
      <c r="C13" s="106">
        <v>6</v>
      </c>
      <c r="D13" s="106">
        <v>6</v>
      </c>
      <c r="E13" s="114">
        <f>0+2</f>
        <v>2</v>
      </c>
      <c r="F13" s="106">
        <v>0</v>
      </c>
      <c r="G13" s="106">
        <v>7</v>
      </c>
      <c r="H13" s="96">
        <f t="shared" si="1"/>
        <v>21</v>
      </c>
      <c r="I13" s="107">
        <v>25</v>
      </c>
      <c r="J13" s="42">
        <v>5</v>
      </c>
      <c r="K13" s="42">
        <v>0</v>
      </c>
      <c r="L13" s="42">
        <v>3</v>
      </c>
      <c r="M13" s="42">
        <v>1</v>
      </c>
      <c r="N13" s="10">
        <f t="shared" si="2"/>
        <v>9</v>
      </c>
      <c r="O13" s="11">
        <f t="shared" si="3"/>
        <v>30</v>
      </c>
      <c r="P13" s="63" t="s">
        <v>243</v>
      </c>
      <c r="Q13" s="29" t="s">
        <v>118</v>
      </c>
      <c r="R13" s="29" t="s">
        <v>433</v>
      </c>
      <c r="S13" s="29" t="s">
        <v>273</v>
      </c>
      <c r="T13" s="42">
        <v>11</v>
      </c>
      <c r="U13" s="37" t="s">
        <v>168</v>
      </c>
      <c r="V13" s="42"/>
      <c r="W13" s="66" t="s">
        <v>274</v>
      </c>
    </row>
    <row r="14" spans="1:250" ht="23.25" customHeight="1" x14ac:dyDescent="0.2">
      <c r="A14" s="60">
        <f t="shared" si="4"/>
        <v>18</v>
      </c>
      <c r="B14" s="60">
        <f t="shared" si="0"/>
        <v>13</v>
      </c>
      <c r="C14" s="106">
        <v>7</v>
      </c>
      <c r="D14" s="106">
        <v>7</v>
      </c>
      <c r="E14" s="114">
        <v>7</v>
      </c>
      <c r="F14" s="106">
        <v>0</v>
      </c>
      <c r="G14" s="106">
        <v>7</v>
      </c>
      <c r="H14" s="96">
        <f t="shared" si="1"/>
        <v>28</v>
      </c>
      <c r="I14" s="107">
        <v>19</v>
      </c>
      <c r="J14" s="42">
        <v>0</v>
      </c>
      <c r="K14" s="42">
        <v>0</v>
      </c>
      <c r="L14" s="42">
        <v>0</v>
      </c>
      <c r="M14" s="42">
        <v>1</v>
      </c>
      <c r="N14" s="10">
        <f t="shared" si="2"/>
        <v>1</v>
      </c>
      <c r="O14" s="11">
        <f t="shared" si="3"/>
        <v>29</v>
      </c>
      <c r="P14" s="63" t="s">
        <v>243</v>
      </c>
      <c r="Q14" s="31" t="s">
        <v>24</v>
      </c>
      <c r="R14" s="29" t="s">
        <v>435</v>
      </c>
      <c r="S14" s="32" t="s">
        <v>26</v>
      </c>
      <c r="T14" s="33">
        <v>11</v>
      </c>
      <c r="U14" s="39" t="s">
        <v>250</v>
      </c>
      <c r="V14" s="33" t="s">
        <v>243</v>
      </c>
      <c r="W14" s="65" t="s">
        <v>258</v>
      </c>
    </row>
    <row r="15" spans="1:250" ht="23.25" customHeight="1" x14ac:dyDescent="0.2">
      <c r="A15" s="60">
        <f t="shared" si="4"/>
        <v>19</v>
      </c>
      <c r="B15" s="60">
        <f t="shared" si="0"/>
        <v>14</v>
      </c>
      <c r="C15" s="106">
        <v>7</v>
      </c>
      <c r="D15" s="106">
        <v>7</v>
      </c>
      <c r="E15" s="106">
        <v>7</v>
      </c>
      <c r="F15" s="106">
        <v>0</v>
      </c>
      <c r="G15" s="106">
        <v>0</v>
      </c>
      <c r="H15" s="96">
        <f t="shared" si="1"/>
        <v>21</v>
      </c>
      <c r="I15" s="107">
        <v>4</v>
      </c>
      <c r="J15" s="42">
        <v>7</v>
      </c>
      <c r="K15" s="42">
        <v>0</v>
      </c>
      <c r="L15" s="42">
        <v>0</v>
      </c>
      <c r="M15" s="42">
        <v>1</v>
      </c>
      <c r="N15" s="10">
        <f t="shared" si="2"/>
        <v>8</v>
      </c>
      <c r="O15" s="11">
        <f t="shared" si="3"/>
        <v>29</v>
      </c>
      <c r="P15" s="63" t="s">
        <v>243</v>
      </c>
      <c r="Q15" s="31" t="s">
        <v>24</v>
      </c>
      <c r="R15" s="29" t="s">
        <v>434</v>
      </c>
      <c r="S15" s="32" t="s">
        <v>69</v>
      </c>
      <c r="T15" s="33">
        <v>11</v>
      </c>
      <c r="U15" s="39"/>
      <c r="V15" s="33" t="s">
        <v>247</v>
      </c>
      <c r="W15" s="65" t="s">
        <v>258</v>
      </c>
    </row>
    <row r="16" spans="1:250" ht="23.25" customHeight="1" x14ac:dyDescent="0.2">
      <c r="A16" s="60">
        <f t="shared" si="4"/>
        <v>20</v>
      </c>
      <c r="B16" s="60">
        <f t="shared" si="0"/>
        <v>15</v>
      </c>
      <c r="C16" s="106">
        <v>7</v>
      </c>
      <c r="D16" s="106">
        <v>7</v>
      </c>
      <c r="E16" s="106">
        <v>7</v>
      </c>
      <c r="F16" s="106">
        <v>0</v>
      </c>
      <c r="G16" s="106">
        <v>0</v>
      </c>
      <c r="H16" s="96">
        <f t="shared" si="1"/>
        <v>21</v>
      </c>
      <c r="I16" s="107">
        <v>20</v>
      </c>
      <c r="J16" s="42">
        <v>7</v>
      </c>
      <c r="K16" s="42">
        <v>0</v>
      </c>
      <c r="L16" s="42">
        <v>0</v>
      </c>
      <c r="M16" s="42">
        <v>1</v>
      </c>
      <c r="N16" s="10">
        <f t="shared" si="2"/>
        <v>8</v>
      </c>
      <c r="O16" s="11">
        <f t="shared" si="3"/>
        <v>29</v>
      </c>
      <c r="P16" s="63" t="s">
        <v>243</v>
      </c>
      <c r="Q16" s="31" t="s">
        <v>24</v>
      </c>
      <c r="R16" s="29" t="s">
        <v>436</v>
      </c>
      <c r="S16" s="32" t="s">
        <v>26</v>
      </c>
      <c r="T16" s="33">
        <v>11</v>
      </c>
      <c r="U16" s="39" t="s">
        <v>250</v>
      </c>
      <c r="V16" s="33" t="s">
        <v>243</v>
      </c>
      <c r="W16" s="65" t="s">
        <v>258</v>
      </c>
    </row>
    <row r="17" spans="1:250" ht="23.25" customHeight="1" x14ac:dyDescent="0.2">
      <c r="A17" s="60">
        <f t="shared" si="4"/>
        <v>21</v>
      </c>
      <c r="B17" s="60">
        <f t="shared" si="0"/>
        <v>16</v>
      </c>
      <c r="C17" s="106">
        <v>7</v>
      </c>
      <c r="D17" s="106">
        <v>7</v>
      </c>
      <c r="E17" s="106">
        <v>7</v>
      </c>
      <c r="F17" s="106">
        <v>0</v>
      </c>
      <c r="G17" s="106">
        <v>0</v>
      </c>
      <c r="H17" s="96">
        <f t="shared" si="1"/>
        <v>21</v>
      </c>
      <c r="I17" s="107">
        <v>8</v>
      </c>
      <c r="J17" s="42">
        <v>7</v>
      </c>
      <c r="K17" s="42">
        <v>0</v>
      </c>
      <c r="L17" s="42">
        <v>0</v>
      </c>
      <c r="M17" s="42">
        <v>0</v>
      </c>
      <c r="N17" s="10">
        <f t="shared" si="2"/>
        <v>7</v>
      </c>
      <c r="O17" s="11">
        <f t="shared" si="3"/>
        <v>28</v>
      </c>
      <c r="P17" s="63" t="s">
        <v>244</v>
      </c>
      <c r="Q17" s="31" t="s">
        <v>14</v>
      </c>
      <c r="R17" s="85" t="s">
        <v>437</v>
      </c>
      <c r="S17" s="34" t="s">
        <v>16</v>
      </c>
      <c r="T17" s="33">
        <v>11</v>
      </c>
      <c r="U17" s="39" t="s">
        <v>411</v>
      </c>
      <c r="V17" s="35" t="s">
        <v>243</v>
      </c>
      <c r="W17" s="64" t="s">
        <v>261</v>
      </c>
    </row>
    <row r="18" spans="1:250" ht="23.25" customHeight="1" x14ac:dyDescent="0.2">
      <c r="A18" s="60">
        <f t="shared" si="4"/>
        <v>22</v>
      </c>
      <c r="B18" s="60">
        <f t="shared" si="0"/>
        <v>17</v>
      </c>
      <c r="C18" s="106">
        <v>7</v>
      </c>
      <c r="D18" s="106">
        <v>7</v>
      </c>
      <c r="E18" s="106">
        <v>2</v>
      </c>
      <c r="F18" s="106">
        <v>0</v>
      </c>
      <c r="G18" s="106">
        <v>7</v>
      </c>
      <c r="H18" s="96">
        <f t="shared" si="1"/>
        <v>23</v>
      </c>
      <c r="I18" s="107">
        <v>22</v>
      </c>
      <c r="J18" s="42">
        <v>5</v>
      </c>
      <c r="K18" s="42">
        <v>0</v>
      </c>
      <c r="L18" s="42">
        <v>0</v>
      </c>
      <c r="M18" s="42">
        <v>0</v>
      </c>
      <c r="N18" s="10">
        <f t="shared" si="2"/>
        <v>5</v>
      </c>
      <c r="O18" s="11">
        <f t="shared" si="3"/>
        <v>28</v>
      </c>
      <c r="P18" s="63" t="s">
        <v>244</v>
      </c>
      <c r="Q18" s="31" t="s">
        <v>14</v>
      </c>
      <c r="R18" s="85" t="s">
        <v>438</v>
      </c>
      <c r="S18" s="34" t="s">
        <v>439</v>
      </c>
      <c r="T18" s="33">
        <v>11</v>
      </c>
      <c r="U18" s="37" t="s">
        <v>250</v>
      </c>
      <c r="V18" s="35" t="s">
        <v>268</v>
      </c>
      <c r="W18" s="64" t="s">
        <v>440</v>
      </c>
    </row>
    <row r="19" spans="1:250" ht="23.25" customHeight="1" x14ac:dyDescent="0.2">
      <c r="A19" s="60">
        <f t="shared" si="4"/>
        <v>23</v>
      </c>
      <c r="B19" s="60">
        <f t="shared" si="0"/>
        <v>18</v>
      </c>
      <c r="C19" s="106">
        <v>6</v>
      </c>
      <c r="D19" s="106">
        <v>7</v>
      </c>
      <c r="E19" s="106">
        <v>0</v>
      </c>
      <c r="F19" s="106">
        <v>0</v>
      </c>
      <c r="G19" s="106">
        <v>7</v>
      </c>
      <c r="H19" s="96">
        <f t="shared" si="1"/>
        <v>20</v>
      </c>
      <c r="I19" s="107">
        <v>3</v>
      </c>
      <c r="J19" s="42">
        <v>7</v>
      </c>
      <c r="K19" s="42">
        <v>0</v>
      </c>
      <c r="L19" s="42">
        <v>0</v>
      </c>
      <c r="M19" s="42">
        <v>0</v>
      </c>
      <c r="N19" s="10">
        <f t="shared" si="2"/>
        <v>7</v>
      </c>
      <c r="O19" s="11">
        <f t="shared" si="3"/>
        <v>27</v>
      </c>
      <c r="P19" s="63" t="s">
        <v>244</v>
      </c>
      <c r="Q19" s="31" t="s">
        <v>179</v>
      </c>
      <c r="R19" s="29" t="s">
        <v>441</v>
      </c>
      <c r="S19" s="32" t="s">
        <v>442</v>
      </c>
      <c r="T19" s="33">
        <v>11</v>
      </c>
      <c r="U19" s="38" t="s">
        <v>426</v>
      </c>
      <c r="V19" s="33" t="s">
        <v>268</v>
      </c>
      <c r="W19" s="65" t="s">
        <v>443</v>
      </c>
    </row>
    <row r="20" spans="1:250" ht="23.25" customHeight="1" x14ac:dyDescent="0.2">
      <c r="A20" s="60">
        <f t="shared" si="4"/>
        <v>24</v>
      </c>
      <c r="B20" s="60">
        <f t="shared" si="0"/>
        <v>19</v>
      </c>
      <c r="C20" s="106">
        <v>7</v>
      </c>
      <c r="D20" s="106">
        <v>7</v>
      </c>
      <c r="E20" s="106">
        <v>3</v>
      </c>
      <c r="F20" s="106">
        <v>0</v>
      </c>
      <c r="G20" s="106">
        <v>0</v>
      </c>
      <c r="H20" s="96">
        <f t="shared" si="1"/>
        <v>17</v>
      </c>
      <c r="I20" s="107">
        <v>11</v>
      </c>
      <c r="J20" s="42">
        <v>7</v>
      </c>
      <c r="K20" s="42">
        <v>3</v>
      </c>
      <c r="L20" s="42">
        <v>0</v>
      </c>
      <c r="M20" s="42">
        <v>0</v>
      </c>
      <c r="N20" s="10">
        <f t="shared" si="2"/>
        <v>10</v>
      </c>
      <c r="O20" s="11">
        <f t="shared" si="3"/>
        <v>27</v>
      </c>
      <c r="P20" s="63" t="s">
        <v>244</v>
      </c>
      <c r="Q20" s="31" t="s">
        <v>14</v>
      </c>
      <c r="R20" s="85" t="s">
        <v>444</v>
      </c>
      <c r="S20" s="34" t="s">
        <v>16</v>
      </c>
      <c r="T20" s="33">
        <v>11</v>
      </c>
      <c r="U20" s="39" t="s">
        <v>411</v>
      </c>
      <c r="V20" s="35" t="s">
        <v>268</v>
      </c>
      <c r="W20" s="64" t="s">
        <v>17</v>
      </c>
    </row>
    <row r="21" spans="1:250" ht="23.25" customHeight="1" x14ac:dyDescent="0.2">
      <c r="A21" s="60">
        <f t="shared" si="4"/>
        <v>25</v>
      </c>
      <c r="B21" s="60">
        <f t="shared" si="0"/>
        <v>20</v>
      </c>
      <c r="C21" s="106">
        <v>7</v>
      </c>
      <c r="D21" s="114">
        <f>4+2</f>
        <v>6</v>
      </c>
      <c r="E21" s="106">
        <v>3</v>
      </c>
      <c r="F21" s="106">
        <v>0</v>
      </c>
      <c r="G21" s="106">
        <v>6</v>
      </c>
      <c r="H21" s="96">
        <f t="shared" si="1"/>
        <v>22</v>
      </c>
      <c r="I21" s="107">
        <v>23</v>
      </c>
      <c r="J21" s="42">
        <v>3</v>
      </c>
      <c r="K21" s="42">
        <v>0</v>
      </c>
      <c r="L21" s="42">
        <v>0</v>
      </c>
      <c r="M21" s="42">
        <v>1</v>
      </c>
      <c r="N21" s="10">
        <f t="shared" si="2"/>
        <v>4</v>
      </c>
      <c r="O21" s="11">
        <f t="shared" si="3"/>
        <v>26</v>
      </c>
      <c r="P21" s="63" t="s">
        <v>244</v>
      </c>
      <c r="Q21" s="31" t="s">
        <v>312</v>
      </c>
      <c r="R21" s="29" t="s">
        <v>445</v>
      </c>
      <c r="S21" s="32" t="s">
        <v>681</v>
      </c>
      <c r="T21" s="33">
        <v>11</v>
      </c>
      <c r="U21" s="39"/>
      <c r="V21" s="33"/>
      <c r="W21" s="65"/>
    </row>
    <row r="22" spans="1:250" ht="23.25" customHeight="1" x14ac:dyDescent="0.2">
      <c r="A22" s="60">
        <f t="shared" si="4"/>
        <v>26</v>
      </c>
      <c r="B22" s="60">
        <f t="shared" si="0"/>
        <v>21</v>
      </c>
      <c r="C22" s="106">
        <v>6</v>
      </c>
      <c r="D22" s="106">
        <v>7</v>
      </c>
      <c r="E22" s="106">
        <v>7</v>
      </c>
      <c r="F22" s="106">
        <v>0</v>
      </c>
      <c r="G22" s="106">
        <v>2</v>
      </c>
      <c r="H22" s="96">
        <f t="shared" si="1"/>
        <v>22</v>
      </c>
      <c r="I22" s="107">
        <v>27</v>
      </c>
      <c r="J22" s="42">
        <v>0</v>
      </c>
      <c r="K22" s="42">
        <v>0</v>
      </c>
      <c r="L22" s="42">
        <v>0</v>
      </c>
      <c r="M22" s="42">
        <v>2</v>
      </c>
      <c r="N22" s="10">
        <f t="shared" si="2"/>
        <v>2</v>
      </c>
      <c r="O22" s="11">
        <f t="shared" si="3"/>
        <v>24</v>
      </c>
      <c r="P22" s="63" t="s">
        <v>244</v>
      </c>
      <c r="Q22" s="31" t="s">
        <v>14</v>
      </c>
      <c r="R22" s="85" t="s">
        <v>446</v>
      </c>
      <c r="S22" s="34" t="s">
        <v>439</v>
      </c>
      <c r="T22" s="33">
        <v>11</v>
      </c>
      <c r="U22" s="37" t="s">
        <v>250</v>
      </c>
      <c r="V22" s="35" t="s">
        <v>268</v>
      </c>
      <c r="W22" s="64" t="s">
        <v>440</v>
      </c>
    </row>
    <row r="23" spans="1:250" ht="23.25" customHeight="1" x14ac:dyDescent="0.2">
      <c r="A23" s="60">
        <f t="shared" si="4"/>
        <v>27</v>
      </c>
      <c r="B23" s="60">
        <f t="shared" si="0"/>
        <v>22</v>
      </c>
      <c r="C23" s="106">
        <v>4</v>
      </c>
      <c r="D23" s="106">
        <v>7</v>
      </c>
      <c r="E23" s="106">
        <v>3</v>
      </c>
      <c r="F23" s="106">
        <v>0</v>
      </c>
      <c r="G23" s="106">
        <v>4</v>
      </c>
      <c r="H23" s="96">
        <f t="shared" si="1"/>
        <v>18</v>
      </c>
      <c r="I23" s="107">
        <v>14</v>
      </c>
      <c r="J23" s="42">
        <v>5</v>
      </c>
      <c r="K23" s="42">
        <v>0</v>
      </c>
      <c r="L23" s="42">
        <v>0</v>
      </c>
      <c r="M23" s="42">
        <v>0</v>
      </c>
      <c r="N23" s="10">
        <f t="shared" si="2"/>
        <v>5</v>
      </c>
      <c r="O23" s="11">
        <f t="shared" si="3"/>
        <v>23</v>
      </c>
      <c r="P23" s="63" t="s">
        <v>244</v>
      </c>
      <c r="Q23" s="31" t="s">
        <v>14</v>
      </c>
      <c r="R23" s="85" t="s">
        <v>447</v>
      </c>
      <c r="S23" s="34" t="s">
        <v>16</v>
      </c>
      <c r="T23" s="33">
        <v>11</v>
      </c>
      <c r="U23" s="39" t="s">
        <v>411</v>
      </c>
      <c r="V23" s="35" t="s">
        <v>260</v>
      </c>
      <c r="W23" s="64" t="s">
        <v>17</v>
      </c>
    </row>
    <row r="24" spans="1:250" ht="23.25" customHeight="1" x14ac:dyDescent="0.2">
      <c r="A24" s="60">
        <f t="shared" si="4"/>
        <v>28</v>
      </c>
      <c r="B24" s="60">
        <f t="shared" si="0"/>
        <v>23</v>
      </c>
      <c r="C24" s="106">
        <v>7</v>
      </c>
      <c r="D24" s="106">
        <v>5</v>
      </c>
      <c r="E24" s="106">
        <v>0</v>
      </c>
      <c r="F24" s="106">
        <v>0</v>
      </c>
      <c r="G24" s="106">
        <v>4</v>
      </c>
      <c r="H24" s="96">
        <f t="shared" si="1"/>
        <v>16</v>
      </c>
      <c r="I24" s="107">
        <v>17</v>
      </c>
      <c r="J24" s="42">
        <v>7</v>
      </c>
      <c r="K24" s="42">
        <v>0</v>
      </c>
      <c r="L24" s="42">
        <v>0</v>
      </c>
      <c r="M24" s="42">
        <v>0</v>
      </c>
      <c r="N24" s="10">
        <f t="shared" si="2"/>
        <v>7</v>
      </c>
      <c r="O24" s="11">
        <f t="shared" si="3"/>
        <v>23</v>
      </c>
      <c r="P24" s="63" t="s">
        <v>244</v>
      </c>
      <c r="Q24" s="31" t="s">
        <v>312</v>
      </c>
      <c r="R24" s="29" t="s">
        <v>448</v>
      </c>
      <c r="S24" s="32" t="s">
        <v>681</v>
      </c>
      <c r="T24" s="33">
        <v>11</v>
      </c>
      <c r="U24" s="39"/>
      <c r="V24" s="33"/>
      <c r="W24" s="65"/>
    </row>
    <row r="25" spans="1:250" ht="23.25" customHeight="1" x14ac:dyDescent="0.2">
      <c r="A25" s="60">
        <f t="shared" si="4"/>
        <v>29</v>
      </c>
      <c r="B25" s="60">
        <f t="shared" si="0"/>
        <v>24</v>
      </c>
      <c r="C25" s="106">
        <v>6</v>
      </c>
      <c r="D25" s="106">
        <v>6</v>
      </c>
      <c r="E25" s="106">
        <v>4</v>
      </c>
      <c r="F25" s="106">
        <v>0</v>
      </c>
      <c r="G25" s="106">
        <v>0</v>
      </c>
      <c r="H25" s="96">
        <f t="shared" si="1"/>
        <v>16</v>
      </c>
      <c r="I25" s="107">
        <v>2</v>
      </c>
      <c r="J25" s="42">
        <v>4</v>
      </c>
      <c r="K25" s="42">
        <v>0</v>
      </c>
      <c r="L25" s="42">
        <v>0</v>
      </c>
      <c r="M25" s="42">
        <v>0</v>
      </c>
      <c r="N25" s="10">
        <f t="shared" si="2"/>
        <v>4</v>
      </c>
      <c r="O25" s="11">
        <f t="shared" si="3"/>
        <v>20</v>
      </c>
      <c r="P25" s="63" t="s">
        <v>244</v>
      </c>
      <c r="Q25" s="31" t="s">
        <v>14</v>
      </c>
      <c r="R25" s="85" t="s">
        <v>449</v>
      </c>
      <c r="S25" s="34" t="s">
        <v>16</v>
      </c>
      <c r="T25" s="33">
        <v>11</v>
      </c>
      <c r="U25" s="39" t="s">
        <v>411</v>
      </c>
      <c r="V25" s="35" t="s">
        <v>247</v>
      </c>
      <c r="W25" s="64" t="s">
        <v>261</v>
      </c>
    </row>
    <row r="26" spans="1:250" ht="23.25" customHeight="1" x14ac:dyDescent="0.2">
      <c r="A26" s="60">
        <f t="shared" si="4"/>
        <v>30</v>
      </c>
      <c r="B26" s="60">
        <f t="shared" si="0"/>
        <v>25</v>
      </c>
      <c r="C26" s="106">
        <v>7</v>
      </c>
      <c r="D26" s="106">
        <v>7</v>
      </c>
      <c r="E26" s="106">
        <v>3</v>
      </c>
      <c r="F26" s="106">
        <v>0</v>
      </c>
      <c r="G26" s="106">
        <v>0</v>
      </c>
      <c r="H26" s="96">
        <f t="shared" si="1"/>
        <v>17</v>
      </c>
      <c r="I26" s="107">
        <v>7</v>
      </c>
      <c r="J26" s="42">
        <v>1</v>
      </c>
      <c r="K26" s="42">
        <v>0</v>
      </c>
      <c r="L26" s="42">
        <v>0</v>
      </c>
      <c r="M26" s="42">
        <v>1</v>
      </c>
      <c r="N26" s="10">
        <f t="shared" si="2"/>
        <v>2</v>
      </c>
      <c r="O26" s="11">
        <f t="shared" si="3"/>
        <v>19</v>
      </c>
      <c r="P26" s="63" t="s">
        <v>244</v>
      </c>
      <c r="Q26" s="29" t="s">
        <v>114</v>
      </c>
      <c r="R26" s="29" t="s">
        <v>450</v>
      </c>
      <c r="S26" s="32" t="s">
        <v>451</v>
      </c>
      <c r="T26" s="33">
        <v>11</v>
      </c>
      <c r="U26" s="38" t="s">
        <v>426</v>
      </c>
      <c r="V26" s="33" t="s">
        <v>247</v>
      </c>
      <c r="W26" s="65" t="s">
        <v>452</v>
      </c>
    </row>
    <row r="27" spans="1:250" ht="23.25" customHeight="1" x14ac:dyDescent="0.2">
      <c r="A27" s="60">
        <f t="shared" si="4"/>
        <v>31</v>
      </c>
      <c r="B27" s="60">
        <f t="shared" si="0"/>
        <v>26</v>
      </c>
      <c r="C27" s="106">
        <v>4</v>
      </c>
      <c r="D27" s="106">
        <v>7</v>
      </c>
      <c r="E27" s="106">
        <v>0</v>
      </c>
      <c r="F27" s="106">
        <v>0</v>
      </c>
      <c r="G27" s="106">
        <v>3</v>
      </c>
      <c r="H27" s="96">
        <f t="shared" si="1"/>
        <v>14</v>
      </c>
      <c r="I27" s="107">
        <v>30</v>
      </c>
      <c r="J27" s="42">
        <v>5</v>
      </c>
      <c r="K27" s="42">
        <v>0</v>
      </c>
      <c r="L27" s="42">
        <v>0</v>
      </c>
      <c r="M27" s="42">
        <v>0</v>
      </c>
      <c r="N27" s="10">
        <f t="shared" si="2"/>
        <v>5</v>
      </c>
      <c r="O27" s="11">
        <f t="shared" si="3"/>
        <v>19</v>
      </c>
      <c r="P27" s="63" t="s">
        <v>244</v>
      </c>
      <c r="Q27" s="31" t="s">
        <v>14</v>
      </c>
      <c r="R27" s="85" t="s">
        <v>453</v>
      </c>
      <c r="S27" s="34" t="s">
        <v>16</v>
      </c>
      <c r="T27" s="33">
        <v>11</v>
      </c>
      <c r="U27" s="39" t="s">
        <v>411</v>
      </c>
      <c r="V27" s="35" t="s">
        <v>260</v>
      </c>
      <c r="W27" s="64" t="s">
        <v>454</v>
      </c>
    </row>
    <row r="28" spans="1:250" ht="23.25" customHeight="1" x14ac:dyDescent="0.2">
      <c r="A28" s="60">
        <f t="shared" si="4"/>
        <v>32</v>
      </c>
      <c r="B28" s="60">
        <f t="shared" si="0"/>
        <v>27</v>
      </c>
      <c r="C28" s="106">
        <v>7</v>
      </c>
      <c r="D28" s="106">
        <v>7</v>
      </c>
      <c r="E28" s="106">
        <v>2</v>
      </c>
      <c r="F28" s="106">
        <v>0</v>
      </c>
      <c r="G28" s="106">
        <v>0</v>
      </c>
      <c r="H28" s="96">
        <f t="shared" si="1"/>
        <v>16</v>
      </c>
      <c r="I28" s="107">
        <v>28</v>
      </c>
      <c r="J28" s="42">
        <v>0</v>
      </c>
      <c r="K28" s="42">
        <v>0</v>
      </c>
      <c r="L28" s="42">
        <v>0</v>
      </c>
      <c r="M28" s="42">
        <v>0</v>
      </c>
      <c r="N28" s="10">
        <f t="shared" si="2"/>
        <v>0</v>
      </c>
      <c r="O28" s="11">
        <f t="shared" si="3"/>
        <v>16</v>
      </c>
      <c r="P28" s="63" t="s">
        <v>244</v>
      </c>
      <c r="Q28" s="31" t="s">
        <v>53</v>
      </c>
      <c r="R28" s="29" t="s">
        <v>457</v>
      </c>
      <c r="S28" s="32" t="s">
        <v>188</v>
      </c>
      <c r="T28" s="33">
        <v>11</v>
      </c>
      <c r="U28" s="37" t="s">
        <v>250</v>
      </c>
      <c r="V28" s="33">
        <v>2</v>
      </c>
      <c r="W28" s="65" t="s">
        <v>458</v>
      </c>
    </row>
    <row r="29" spans="1:250" ht="23.25" customHeight="1" x14ac:dyDescent="0.2">
      <c r="A29" s="60">
        <f t="shared" si="4"/>
        <v>33</v>
      </c>
      <c r="B29" s="60">
        <f t="shared" si="0"/>
        <v>28</v>
      </c>
      <c r="C29" s="106">
        <v>7</v>
      </c>
      <c r="D29" s="106">
        <v>6</v>
      </c>
      <c r="E29" s="106">
        <v>2</v>
      </c>
      <c r="F29" s="106">
        <v>0</v>
      </c>
      <c r="G29" s="106">
        <v>0</v>
      </c>
      <c r="H29" s="96">
        <f t="shared" si="1"/>
        <v>15</v>
      </c>
      <c r="I29" s="107">
        <v>1</v>
      </c>
      <c r="J29" s="42">
        <v>1</v>
      </c>
      <c r="K29" s="42">
        <v>0</v>
      </c>
      <c r="L29" s="42">
        <v>0</v>
      </c>
      <c r="M29" s="42">
        <v>0</v>
      </c>
      <c r="N29" s="10">
        <f t="shared" si="2"/>
        <v>1</v>
      </c>
      <c r="O29" s="11">
        <f t="shared" si="3"/>
        <v>16</v>
      </c>
      <c r="P29" s="63" t="s">
        <v>244</v>
      </c>
      <c r="Q29" s="31" t="s">
        <v>179</v>
      </c>
      <c r="R29" s="29" t="s">
        <v>455</v>
      </c>
      <c r="S29" s="32" t="s">
        <v>297</v>
      </c>
      <c r="T29" s="33">
        <v>11</v>
      </c>
      <c r="U29" s="37" t="s">
        <v>250</v>
      </c>
      <c r="V29" s="33" t="s">
        <v>247</v>
      </c>
      <c r="W29" s="65" t="s">
        <v>456</v>
      </c>
      <c r="IG29" s="109"/>
      <c r="IH29" s="110"/>
      <c r="II29" s="110"/>
      <c r="IJ29" s="110"/>
      <c r="IK29" s="110"/>
      <c r="IL29" s="110"/>
      <c r="IM29" s="111"/>
      <c r="IN29" s="112"/>
      <c r="IO29" s="113"/>
      <c r="IP29" s="112"/>
    </row>
    <row r="30" spans="1:250" ht="23.25" customHeight="1" x14ac:dyDescent="0.2">
      <c r="A30" s="60">
        <f t="shared" si="4"/>
        <v>34</v>
      </c>
      <c r="B30" s="60">
        <f t="shared" si="0"/>
        <v>29</v>
      </c>
      <c r="C30" s="106">
        <v>5</v>
      </c>
      <c r="D30" s="106">
        <v>7</v>
      </c>
      <c r="E30" s="106">
        <v>2</v>
      </c>
      <c r="F30" s="106">
        <v>0</v>
      </c>
      <c r="G30" s="106">
        <v>0</v>
      </c>
      <c r="H30" s="96">
        <f t="shared" si="1"/>
        <v>14</v>
      </c>
      <c r="I30" s="115">
        <v>29</v>
      </c>
      <c r="J30" s="42">
        <v>0</v>
      </c>
      <c r="K30" s="42">
        <v>0</v>
      </c>
      <c r="L30" s="42">
        <v>0</v>
      </c>
      <c r="M30" s="42">
        <v>0</v>
      </c>
      <c r="N30" s="10">
        <f t="shared" si="2"/>
        <v>0</v>
      </c>
      <c r="O30" s="11">
        <f t="shared" si="3"/>
        <v>14</v>
      </c>
      <c r="P30" s="42"/>
      <c r="Q30" s="31" t="s">
        <v>14</v>
      </c>
      <c r="R30" s="85" t="s">
        <v>459</v>
      </c>
      <c r="S30" s="34" t="s">
        <v>16</v>
      </c>
      <c r="T30" s="33">
        <v>11</v>
      </c>
      <c r="U30" s="39" t="s">
        <v>411</v>
      </c>
      <c r="V30" s="35" t="s">
        <v>268</v>
      </c>
      <c r="W30" s="64" t="s">
        <v>454</v>
      </c>
      <c r="IG30" s="109"/>
      <c r="IH30" s="110"/>
      <c r="II30" s="110"/>
      <c r="IJ30" s="110"/>
      <c r="IK30" s="110"/>
      <c r="IL30" s="110"/>
      <c r="IM30" s="111"/>
      <c r="IN30" s="112"/>
      <c r="IO30" s="113"/>
      <c r="IP30" s="112"/>
    </row>
    <row r="31" spans="1:250" ht="23.25" customHeight="1" x14ac:dyDescent="0.2">
      <c r="A31" s="60">
        <f t="shared" si="4"/>
        <v>35</v>
      </c>
      <c r="B31" s="60">
        <f t="shared" si="0"/>
        <v>30</v>
      </c>
      <c r="C31" s="106">
        <v>0</v>
      </c>
      <c r="D31" s="106">
        <v>7</v>
      </c>
      <c r="E31" s="106">
        <v>1</v>
      </c>
      <c r="F31" s="106">
        <v>0</v>
      </c>
      <c r="G31" s="106">
        <v>4</v>
      </c>
      <c r="H31" s="96">
        <f t="shared" si="1"/>
        <v>12</v>
      </c>
      <c r="I31" s="107">
        <v>21</v>
      </c>
      <c r="J31" s="42">
        <v>0</v>
      </c>
      <c r="K31" s="42">
        <v>1</v>
      </c>
      <c r="L31" s="42">
        <v>0</v>
      </c>
      <c r="M31" s="42">
        <v>0</v>
      </c>
      <c r="N31" s="10">
        <f t="shared" si="2"/>
        <v>1</v>
      </c>
      <c r="O31" s="11">
        <f t="shared" si="3"/>
        <v>13</v>
      </c>
      <c r="P31" s="42"/>
      <c r="Q31" s="29" t="s">
        <v>170</v>
      </c>
      <c r="R31" s="85" t="s">
        <v>460</v>
      </c>
      <c r="S31" s="32" t="s">
        <v>172</v>
      </c>
      <c r="T31" s="35">
        <v>11</v>
      </c>
      <c r="U31" s="37" t="s">
        <v>250</v>
      </c>
      <c r="V31" s="35" t="s">
        <v>247</v>
      </c>
      <c r="W31" s="64" t="s">
        <v>461</v>
      </c>
    </row>
    <row r="32" spans="1:250" ht="23.25" customHeight="1" x14ac:dyDescent="0.2">
      <c r="A32" s="60">
        <f t="shared" si="4"/>
        <v>36</v>
      </c>
      <c r="B32" s="60">
        <f t="shared" si="0"/>
        <v>31</v>
      </c>
      <c r="C32" s="114">
        <f>4+1</f>
        <v>5</v>
      </c>
      <c r="D32" s="106">
        <v>7</v>
      </c>
      <c r="E32" s="106">
        <v>0</v>
      </c>
      <c r="F32" s="106">
        <v>0</v>
      </c>
      <c r="G32" s="106">
        <v>0</v>
      </c>
      <c r="H32" s="96">
        <f t="shared" si="1"/>
        <v>12</v>
      </c>
      <c r="I32" s="107">
        <v>31</v>
      </c>
      <c r="J32" s="42">
        <v>0</v>
      </c>
      <c r="K32" s="42">
        <v>0</v>
      </c>
      <c r="L32" s="42">
        <v>0</v>
      </c>
      <c r="M32" s="42">
        <v>0</v>
      </c>
      <c r="N32" s="10">
        <f t="shared" si="2"/>
        <v>0</v>
      </c>
      <c r="O32" s="11">
        <f t="shared" si="3"/>
        <v>12</v>
      </c>
      <c r="P32" s="42"/>
      <c r="Q32" s="31" t="s">
        <v>210</v>
      </c>
      <c r="R32" s="29" t="s">
        <v>462</v>
      </c>
      <c r="S32" s="32" t="s">
        <v>463</v>
      </c>
      <c r="T32" s="33">
        <v>11</v>
      </c>
      <c r="U32" s="38" t="s">
        <v>426</v>
      </c>
      <c r="V32" s="33"/>
      <c r="W32" s="65" t="s">
        <v>464</v>
      </c>
    </row>
    <row r="33" spans="1:250" ht="25.5" x14ac:dyDescent="0.2">
      <c r="A33" s="60">
        <f t="shared" si="4"/>
        <v>37</v>
      </c>
      <c r="B33" s="60">
        <f t="shared" si="0"/>
        <v>32</v>
      </c>
      <c r="C33" s="106">
        <v>5</v>
      </c>
      <c r="D33" s="106">
        <v>1</v>
      </c>
      <c r="E33" s="106">
        <v>3</v>
      </c>
      <c r="F33" s="106">
        <v>0</v>
      </c>
      <c r="G33" s="106">
        <v>0</v>
      </c>
      <c r="H33" s="96">
        <f t="shared" si="1"/>
        <v>9</v>
      </c>
      <c r="J33" s="28"/>
      <c r="K33" s="28"/>
      <c r="L33" s="28"/>
      <c r="M33" s="28"/>
      <c r="N33" s="10">
        <f t="shared" si="2"/>
        <v>0</v>
      </c>
      <c r="O33" s="11">
        <f t="shared" si="3"/>
        <v>9</v>
      </c>
      <c r="P33" s="42"/>
      <c r="Q33" s="29" t="s">
        <v>118</v>
      </c>
      <c r="R33" s="29" t="s">
        <v>465</v>
      </c>
      <c r="S33" s="29" t="s">
        <v>466</v>
      </c>
      <c r="T33" s="42">
        <v>11</v>
      </c>
      <c r="U33" s="37" t="s">
        <v>467</v>
      </c>
      <c r="V33" s="42"/>
      <c r="W33" s="66" t="s">
        <v>468</v>
      </c>
    </row>
    <row r="34" spans="1:250" ht="25.5" x14ac:dyDescent="0.2">
      <c r="A34" s="60">
        <f t="shared" si="4"/>
        <v>38</v>
      </c>
      <c r="B34" s="60">
        <f t="shared" ref="B34:B62" si="5">SUM(B33,1)</f>
        <v>33</v>
      </c>
      <c r="C34" s="106">
        <v>3</v>
      </c>
      <c r="D34" s="106">
        <v>0</v>
      </c>
      <c r="E34" s="106">
        <v>1</v>
      </c>
      <c r="F34" s="106">
        <v>0</v>
      </c>
      <c r="G34" s="106">
        <v>3</v>
      </c>
      <c r="H34" s="96">
        <f t="shared" ref="H34:H62" si="6">SUM(C34:G34)</f>
        <v>7</v>
      </c>
      <c r="J34" s="28"/>
      <c r="K34" s="28"/>
      <c r="L34" s="28"/>
      <c r="M34" s="28"/>
      <c r="N34" s="10">
        <f t="shared" ref="N34:N62" si="7">SUM(J34:M34)</f>
        <v>0</v>
      </c>
      <c r="O34" s="11">
        <f t="shared" ref="O34:O62" si="8">H34+N34</f>
        <v>7</v>
      </c>
      <c r="P34" s="42"/>
      <c r="Q34" s="31" t="s">
        <v>63</v>
      </c>
      <c r="R34" s="29" t="s">
        <v>469</v>
      </c>
      <c r="S34" s="32" t="s">
        <v>470</v>
      </c>
      <c r="T34" s="33">
        <v>11</v>
      </c>
      <c r="U34" s="39"/>
      <c r="V34" s="33" t="s">
        <v>471</v>
      </c>
      <c r="W34" s="65" t="s">
        <v>472</v>
      </c>
    </row>
    <row r="35" spans="1:250" ht="25.5" x14ac:dyDescent="0.2">
      <c r="A35" s="60">
        <f t="shared" si="4"/>
        <v>39</v>
      </c>
      <c r="B35" s="60">
        <f t="shared" si="5"/>
        <v>34</v>
      </c>
      <c r="C35" s="106">
        <v>4</v>
      </c>
      <c r="D35" s="106">
        <v>3</v>
      </c>
      <c r="E35" s="106">
        <v>0</v>
      </c>
      <c r="F35" s="106">
        <v>0</v>
      </c>
      <c r="G35" s="106">
        <v>0</v>
      </c>
      <c r="H35" s="96">
        <f t="shared" si="6"/>
        <v>7</v>
      </c>
      <c r="J35" s="28"/>
      <c r="K35" s="28"/>
      <c r="L35" s="28"/>
      <c r="M35" s="28"/>
      <c r="N35" s="10">
        <f t="shared" si="7"/>
        <v>0</v>
      </c>
      <c r="O35" s="11">
        <f t="shared" si="8"/>
        <v>7</v>
      </c>
      <c r="P35" s="42"/>
      <c r="Q35" s="31" t="s">
        <v>102</v>
      </c>
      <c r="R35" s="29" t="s">
        <v>473</v>
      </c>
      <c r="S35" s="32" t="s">
        <v>474</v>
      </c>
      <c r="T35" s="33">
        <v>11</v>
      </c>
      <c r="U35" s="38" t="s">
        <v>426</v>
      </c>
      <c r="V35" s="33"/>
      <c r="W35" s="65" t="s">
        <v>475</v>
      </c>
    </row>
    <row r="36" spans="1:250" ht="25.5" x14ac:dyDescent="0.2">
      <c r="A36" s="60">
        <f t="shared" si="4"/>
        <v>40</v>
      </c>
      <c r="B36" s="60">
        <f t="shared" si="5"/>
        <v>35</v>
      </c>
      <c r="C36" s="106">
        <v>0</v>
      </c>
      <c r="D36" s="106">
        <v>7</v>
      </c>
      <c r="E36" s="106">
        <v>0</v>
      </c>
      <c r="F36" s="106">
        <v>0</v>
      </c>
      <c r="G36" s="106">
        <v>0</v>
      </c>
      <c r="H36" s="96">
        <f t="shared" si="6"/>
        <v>7</v>
      </c>
      <c r="J36" s="28"/>
      <c r="K36" s="28"/>
      <c r="L36" s="28"/>
      <c r="M36" s="28"/>
      <c r="N36" s="10">
        <f t="shared" si="7"/>
        <v>0</v>
      </c>
      <c r="O36" s="11">
        <f t="shared" si="8"/>
        <v>7</v>
      </c>
      <c r="P36" s="42"/>
      <c r="Q36" s="31" t="s">
        <v>20</v>
      </c>
      <c r="R36" s="29" t="s">
        <v>476</v>
      </c>
      <c r="S36" s="31" t="s">
        <v>477</v>
      </c>
      <c r="T36" s="31">
        <v>11</v>
      </c>
      <c r="U36" s="38" t="s">
        <v>250</v>
      </c>
      <c r="V36" s="31" t="s">
        <v>247</v>
      </c>
      <c r="W36" s="71" t="s">
        <v>478</v>
      </c>
    </row>
    <row r="37" spans="1:250" ht="24.75" customHeight="1" x14ac:dyDescent="0.2">
      <c r="A37" s="60">
        <f t="shared" ref="A37:A62" si="9">SUM(A36,1)</f>
        <v>41</v>
      </c>
      <c r="B37" s="60">
        <f t="shared" si="5"/>
        <v>36</v>
      </c>
      <c r="C37" s="106">
        <v>0</v>
      </c>
      <c r="D37" s="106">
        <v>7</v>
      </c>
      <c r="E37" s="106">
        <v>0</v>
      </c>
      <c r="F37" s="106">
        <v>0</v>
      </c>
      <c r="G37" s="106">
        <v>0</v>
      </c>
      <c r="H37" s="96">
        <f t="shared" si="6"/>
        <v>7</v>
      </c>
      <c r="J37" s="28"/>
      <c r="K37" s="28"/>
      <c r="L37" s="28"/>
      <c r="M37" s="28"/>
      <c r="N37" s="10">
        <f t="shared" si="7"/>
        <v>0</v>
      </c>
      <c r="O37" s="11">
        <f t="shared" si="8"/>
        <v>7</v>
      </c>
      <c r="P37" s="42"/>
      <c r="Q37" s="31" t="s">
        <v>139</v>
      </c>
      <c r="R37" s="29" t="s">
        <v>479</v>
      </c>
      <c r="S37" s="31" t="s">
        <v>480</v>
      </c>
      <c r="T37" s="30">
        <v>11</v>
      </c>
      <c r="U37" s="38" t="s">
        <v>426</v>
      </c>
      <c r="V37" s="70"/>
      <c r="W37" s="71" t="s">
        <v>481</v>
      </c>
    </row>
    <row r="38" spans="1:250" ht="25.5" x14ac:dyDescent="0.2">
      <c r="A38" s="60">
        <f t="shared" si="9"/>
        <v>42</v>
      </c>
      <c r="B38" s="60">
        <f t="shared" si="5"/>
        <v>37</v>
      </c>
      <c r="C38" s="106">
        <v>0</v>
      </c>
      <c r="D38" s="106">
        <v>7</v>
      </c>
      <c r="E38" s="106">
        <v>0</v>
      </c>
      <c r="F38" s="106">
        <v>0</v>
      </c>
      <c r="G38" s="106">
        <v>0</v>
      </c>
      <c r="H38" s="96">
        <f t="shared" si="6"/>
        <v>7</v>
      </c>
      <c r="J38" s="28"/>
      <c r="K38" s="28"/>
      <c r="L38" s="28"/>
      <c r="M38" s="28"/>
      <c r="N38" s="10">
        <f t="shared" si="7"/>
        <v>0</v>
      </c>
      <c r="O38" s="11">
        <f t="shared" si="8"/>
        <v>7</v>
      </c>
      <c r="P38" s="42"/>
      <c r="Q38" s="31" t="s">
        <v>110</v>
      </c>
      <c r="R38" s="29" t="s">
        <v>482</v>
      </c>
      <c r="S38" s="32" t="s">
        <v>483</v>
      </c>
      <c r="T38" s="33">
        <v>11</v>
      </c>
      <c r="U38" s="37" t="s">
        <v>250</v>
      </c>
      <c r="V38" s="33" t="s">
        <v>247</v>
      </c>
      <c r="W38" s="65" t="s">
        <v>484</v>
      </c>
    </row>
    <row r="39" spans="1:250" ht="25.5" x14ac:dyDescent="0.2">
      <c r="A39" s="60">
        <f t="shared" si="9"/>
        <v>43</v>
      </c>
      <c r="B39" s="60">
        <f t="shared" si="5"/>
        <v>38</v>
      </c>
      <c r="C39" s="106">
        <v>0</v>
      </c>
      <c r="D39" s="106">
        <v>2</v>
      </c>
      <c r="E39" s="106">
        <v>0</v>
      </c>
      <c r="F39" s="106">
        <v>0</v>
      </c>
      <c r="G39" s="106">
        <v>4</v>
      </c>
      <c r="H39" s="96">
        <f t="shared" si="6"/>
        <v>6</v>
      </c>
      <c r="J39" s="28"/>
      <c r="K39" s="28"/>
      <c r="L39" s="28"/>
      <c r="M39" s="28"/>
      <c r="N39" s="10">
        <f t="shared" si="7"/>
        <v>0</v>
      </c>
      <c r="O39" s="11">
        <f t="shared" si="8"/>
        <v>6</v>
      </c>
      <c r="P39" s="42"/>
      <c r="Q39" s="31" t="s">
        <v>88</v>
      </c>
      <c r="R39" s="29" t="s">
        <v>485</v>
      </c>
      <c r="S39" s="32" t="s">
        <v>486</v>
      </c>
      <c r="T39" s="33">
        <v>11</v>
      </c>
      <c r="U39" s="38" t="s">
        <v>426</v>
      </c>
      <c r="V39" s="33" t="s">
        <v>247</v>
      </c>
      <c r="W39" s="65" t="s">
        <v>487</v>
      </c>
    </row>
    <row r="40" spans="1:250" ht="25.5" x14ac:dyDescent="0.2">
      <c r="A40" s="60">
        <f t="shared" si="9"/>
        <v>44</v>
      </c>
      <c r="B40" s="60">
        <f t="shared" si="5"/>
        <v>39</v>
      </c>
      <c r="C40" s="106">
        <v>0</v>
      </c>
      <c r="D40" s="106">
        <v>4</v>
      </c>
      <c r="E40" s="106">
        <v>0</v>
      </c>
      <c r="F40" s="106">
        <v>0</v>
      </c>
      <c r="G40" s="106">
        <v>0</v>
      </c>
      <c r="H40" s="96">
        <f t="shared" si="6"/>
        <v>4</v>
      </c>
      <c r="J40" s="28"/>
      <c r="K40" s="28"/>
      <c r="L40" s="28"/>
      <c r="M40" s="28"/>
      <c r="N40" s="10">
        <f t="shared" si="7"/>
        <v>0</v>
      </c>
      <c r="O40" s="11">
        <f t="shared" si="8"/>
        <v>4</v>
      </c>
      <c r="P40" s="42"/>
      <c r="Q40" s="31" t="s">
        <v>10</v>
      </c>
      <c r="R40" s="29" t="s">
        <v>488</v>
      </c>
      <c r="S40" s="32" t="s">
        <v>12</v>
      </c>
      <c r="T40" s="33">
        <v>11</v>
      </c>
      <c r="U40" s="39"/>
      <c r="V40" s="33">
        <v>1</v>
      </c>
      <c r="W40" s="65" t="s">
        <v>489</v>
      </c>
    </row>
    <row r="41" spans="1:250" ht="38.25" customHeight="1" x14ac:dyDescent="0.2">
      <c r="A41" s="60">
        <f t="shared" si="9"/>
        <v>45</v>
      </c>
      <c r="B41" s="60">
        <f t="shared" si="5"/>
        <v>40</v>
      </c>
      <c r="C41" s="106">
        <v>0</v>
      </c>
      <c r="D41" s="106">
        <v>4</v>
      </c>
      <c r="E41" s="106">
        <v>0</v>
      </c>
      <c r="F41" s="106">
        <v>0</v>
      </c>
      <c r="G41" s="106">
        <v>0</v>
      </c>
      <c r="H41" s="96">
        <f t="shared" si="6"/>
        <v>4</v>
      </c>
      <c r="J41" s="28"/>
      <c r="K41" s="28"/>
      <c r="L41" s="28"/>
      <c r="M41" s="28"/>
      <c r="N41" s="10">
        <f t="shared" si="7"/>
        <v>0</v>
      </c>
      <c r="O41" s="11">
        <f t="shared" si="8"/>
        <v>4</v>
      </c>
      <c r="P41" s="42"/>
      <c r="Q41" s="29" t="s">
        <v>160</v>
      </c>
      <c r="R41" s="29" t="s">
        <v>490</v>
      </c>
      <c r="S41" s="32" t="s">
        <v>162</v>
      </c>
      <c r="T41" s="33">
        <v>11</v>
      </c>
      <c r="U41" s="38" t="s">
        <v>426</v>
      </c>
      <c r="V41" s="33" t="s">
        <v>268</v>
      </c>
      <c r="W41" s="65" t="s">
        <v>163</v>
      </c>
    </row>
    <row r="42" spans="1:250" ht="25.5" customHeight="1" x14ac:dyDescent="0.2">
      <c r="A42" s="60">
        <f t="shared" si="9"/>
        <v>46</v>
      </c>
      <c r="B42" s="60">
        <f t="shared" si="5"/>
        <v>41</v>
      </c>
      <c r="C42" s="106">
        <v>2</v>
      </c>
      <c r="D42" s="106">
        <v>2</v>
      </c>
      <c r="E42" s="106">
        <v>0</v>
      </c>
      <c r="F42" s="106">
        <v>0</v>
      </c>
      <c r="G42" s="106">
        <v>0</v>
      </c>
      <c r="H42" s="96">
        <f t="shared" si="6"/>
        <v>4</v>
      </c>
      <c r="J42" s="28"/>
      <c r="K42" s="28"/>
      <c r="L42" s="28"/>
      <c r="M42" s="28"/>
      <c r="N42" s="10">
        <f t="shared" si="7"/>
        <v>0</v>
      </c>
      <c r="O42" s="11">
        <f t="shared" si="8"/>
        <v>4</v>
      </c>
      <c r="P42" s="42"/>
      <c r="Q42" s="31" t="s">
        <v>88</v>
      </c>
      <c r="R42" s="29" t="s">
        <v>491</v>
      </c>
      <c r="S42" s="32" t="s">
        <v>220</v>
      </c>
      <c r="T42" s="33">
        <v>11</v>
      </c>
      <c r="U42" s="39" t="s">
        <v>492</v>
      </c>
      <c r="V42" s="33" t="s">
        <v>268</v>
      </c>
      <c r="W42" s="65" t="s">
        <v>493</v>
      </c>
    </row>
    <row r="43" spans="1:250" ht="25.5" x14ac:dyDescent="0.2">
      <c r="A43" s="60">
        <f t="shared" si="9"/>
        <v>47</v>
      </c>
      <c r="B43" s="60">
        <f t="shared" si="5"/>
        <v>42</v>
      </c>
      <c r="C43" s="106">
        <v>0</v>
      </c>
      <c r="D43" s="106">
        <v>4</v>
      </c>
      <c r="E43" s="106">
        <v>0</v>
      </c>
      <c r="F43" s="106">
        <v>0</v>
      </c>
      <c r="G43" s="106">
        <v>0</v>
      </c>
      <c r="H43" s="96">
        <f t="shared" si="6"/>
        <v>4</v>
      </c>
      <c r="J43" s="28"/>
      <c r="K43" s="28"/>
      <c r="L43" s="28"/>
      <c r="M43" s="28"/>
      <c r="N43" s="10">
        <f t="shared" si="7"/>
        <v>0</v>
      </c>
      <c r="O43" s="11">
        <f t="shared" si="8"/>
        <v>4</v>
      </c>
      <c r="P43" s="42"/>
      <c r="Q43" s="29" t="s">
        <v>494</v>
      </c>
      <c r="R43" s="29" t="s">
        <v>495</v>
      </c>
      <c r="S43" s="29" t="s">
        <v>496</v>
      </c>
      <c r="T43" s="42">
        <v>11</v>
      </c>
      <c r="U43" s="37" t="s">
        <v>250</v>
      </c>
      <c r="V43" s="42"/>
      <c r="W43" s="66" t="s">
        <v>497</v>
      </c>
      <c r="IG43" s="109"/>
      <c r="IH43" s="110"/>
      <c r="II43" s="110"/>
      <c r="IJ43" s="110"/>
      <c r="IK43" s="110"/>
      <c r="IL43" s="110"/>
      <c r="IM43" s="111"/>
      <c r="IN43" s="112"/>
      <c r="IO43" s="113"/>
      <c r="IP43" s="112"/>
    </row>
    <row r="44" spans="1:250" ht="24" customHeight="1" x14ac:dyDescent="0.2">
      <c r="A44" s="60">
        <f t="shared" si="9"/>
        <v>48</v>
      </c>
      <c r="B44" s="60">
        <f t="shared" si="5"/>
        <v>43</v>
      </c>
      <c r="C44" s="106">
        <v>2</v>
      </c>
      <c r="D44" s="106">
        <v>2</v>
      </c>
      <c r="E44" s="106">
        <v>0</v>
      </c>
      <c r="F44" s="106">
        <v>0</v>
      </c>
      <c r="G44" s="106">
        <v>0</v>
      </c>
      <c r="H44" s="96">
        <f t="shared" si="6"/>
        <v>4</v>
      </c>
      <c r="J44" s="28"/>
      <c r="K44" s="28"/>
      <c r="L44" s="28"/>
      <c r="M44" s="28"/>
      <c r="N44" s="10">
        <f t="shared" si="7"/>
        <v>0</v>
      </c>
      <c r="O44" s="11">
        <f t="shared" si="8"/>
        <v>4</v>
      </c>
      <c r="P44" s="42"/>
      <c r="Q44" s="31" t="s">
        <v>31</v>
      </c>
      <c r="R44" s="29" t="s">
        <v>498</v>
      </c>
      <c r="S44" s="32" t="s">
        <v>499</v>
      </c>
      <c r="T44" s="33">
        <v>11</v>
      </c>
      <c r="U44" s="39" t="s">
        <v>492</v>
      </c>
      <c r="V44" s="33" t="s">
        <v>268</v>
      </c>
      <c r="W44" s="65" t="s">
        <v>500</v>
      </c>
    </row>
    <row r="45" spans="1:250" ht="24" customHeight="1" x14ac:dyDescent="0.2">
      <c r="A45" s="60">
        <f t="shared" si="9"/>
        <v>49</v>
      </c>
      <c r="B45" s="60">
        <f t="shared" si="5"/>
        <v>44</v>
      </c>
      <c r="C45" s="106">
        <v>0</v>
      </c>
      <c r="D45" s="106">
        <v>3</v>
      </c>
      <c r="E45" s="106">
        <v>0</v>
      </c>
      <c r="F45" s="106">
        <v>0</v>
      </c>
      <c r="G45" s="106">
        <v>0</v>
      </c>
      <c r="H45" s="96">
        <f t="shared" si="6"/>
        <v>3</v>
      </c>
      <c r="J45" s="28"/>
      <c r="K45" s="28"/>
      <c r="L45" s="28"/>
      <c r="M45" s="28"/>
      <c r="N45" s="10">
        <f t="shared" si="7"/>
        <v>0</v>
      </c>
      <c r="O45" s="11">
        <f t="shared" si="8"/>
        <v>3</v>
      </c>
      <c r="P45" s="42"/>
      <c r="Q45" s="29" t="s">
        <v>562</v>
      </c>
      <c r="R45" s="29" t="s">
        <v>501</v>
      </c>
      <c r="S45" s="29" t="s">
        <v>679</v>
      </c>
      <c r="T45" s="42">
        <v>11</v>
      </c>
      <c r="U45" s="37"/>
      <c r="V45" s="42"/>
      <c r="W45" s="66"/>
    </row>
    <row r="46" spans="1:250" ht="24" customHeight="1" x14ac:dyDescent="0.2">
      <c r="A46" s="60">
        <f t="shared" si="9"/>
        <v>50</v>
      </c>
      <c r="B46" s="60">
        <f t="shared" si="5"/>
        <v>45</v>
      </c>
      <c r="C46" s="106">
        <v>0</v>
      </c>
      <c r="D46" s="106">
        <v>3</v>
      </c>
      <c r="E46" s="106">
        <v>0</v>
      </c>
      <c r="F46" s="106">
        <v>0</v>
      </c>
      <c r="G46" s="106">
        <v>0</v>
      </c>
      <c r="H46" s="96">
        <f t="shared" si="6"/>
        <v>3</v>
      </c>
      <c r="J46" s="28"/>
      <c r="K46" s="28"/>
      <c r="L46" s="28"/>
      <c r="M46" s="28"/>
      <c r="N46" s="10">
        <f t="shared" si="7"/>
        <v>0</v>
      </c>
      <c r="O46" s="11">
        <f t="shared" si="8"/>
        <v>3</v>
      </c>
      <c r="P46" s="42"/>
      <c r="Q46" s="31" t="s">
        <v>235</v>
      </c>
      <c r="R46" s="29" t="s">
        <v>502</v>
      </c>
      <c r="S46" s="32" t="s">
        <v>503</v>
      </c>
      <c r="T46" s="33">
        <v>11</v>
      </c>
      <c r="U46" s="38" t="s">
        <v>426</v>
      </c>
      <c r="V46" s="33" t="s">
        <v>247</v>
      </c>
      <c r="W46" s="65" t="s">
        <v>504</v>
      </c>
    </row>
    <row r="47" spans="1:250" ht="24" customHeight="1" x14ac:dyDescent="0.2">
      <c r="A47" s="60">
        <f t="shared" si="9"/>
        <v>51</v>
      </c>
      <c r="B47" s="60">
        <f t="shared" si="5"/>
        <v>46</v>
      </c>
      <c r="C47" s="106">
        <v>3</v>
      </c>
      <c r="D47" s="106">
        <v>0</v>
      </c>
      <c r="E47" s="106">
        <v>0</v>
      </c>
      <c r="F47" s="106">
        <v>0</v>
      </c>
      <c r="G47" s="106">
        <v>0</v>
      </c>
      <c r="H47" s="96">
        <f t="shared" si="6"/>
        <v>3</v>
      </c>
      <c r="J47" s="28"/>
      <c r="K47" s="28"/>
      <c r="L47" s="28"/>
      <c r="M47" s="28"/>
      <c r="N47" s="10">
        <f t="shared" si="7"/>
        <v>0</v>
      </c>
      <c r="O47" s="11">
        <f t="shared" si="8"/>
        <v>3</v>
      </c>
      <c r="P47" s="42"/>
      <c r="Q47" s="31" t="s">
        <v>179</v>
      </c>
      <c r="R47" s="29" t="s">
        <v>505</v>
      </c>
      <c r="S47" s="32" t="s">
        <v>506</v>
      </c>
      <c r="T47" s="33">
        <v>11</v>
      </c>
      <c r="U47" s="39" t="s">
        <v>507</v>
      </c>
      <c r="V47" s="33" t="s">
        <v>268</v>
      </c>
      <c r="W47" s="65" t="s">
        <v>508</v>
      </c>
      <c r="IG47" s="109"/>
      <c r="IH47" s="110"/>
      <c r="II47" s="110"/>
      <c r="IJ47" s="110"/>
      <c r="IK47" s="110"/>
      <c r="IL47" s="110"/>
      <c r="IM47" s="111"/>
      <c r="IN47" s="112"/>
      <c r="IO47" s="113"/>
      <c r="IP47" s="112"/>
    </row>
    <row r="48" spans="1:250" ht="24" customHeight="1" x14ac:dyDescent="0.2">
      <c r="A48" s="60">
        <f t="shared" si="9"/>
        <v>52</v>
      </c>
      <c r="B48" s="60">
        <f t="shared" si="5"/>
        <v>47</v>
      </c>
      <c r="C48" s="106">
        <v>0</v>
      </c>
      <c r="D48" s="106">
        <v>2</v>
      </c>
      <c r="E48" s="106">
        <v>0</v>
      </c>
      <c r="F48" s="106">
        <v>0</v>
      </c>
      <c r="G48" s="106">
        <v>0</v>
      </c>
      <c r="H48" s="96">
        <f t="shared" si="6"/>
        <v>2</v>
      </c>
      <c r="J48" s="28"/>
      <c r="K48" s="28"/>
      <c r="L48" s="28"/>
      <c r="M48" s="28"/>
      <c r="N48" s="10">
        <f t="shared" si="7"/>
        <v>0</v>
      </c>
      <c r="O48" s="11">
        <f t="shared" si="8"/>
        <v>2</v>
      </c>
      <c r="P48" s="42"/>
      <c r="Q48" s="31" t="s">
        <v>509</v>
      </c>
      <c r="R48" s="29" t="s">
        <v>510</v>
      </c>
      <c r="S48" s="32" t="s">
        <v>511</v>
      </c>
      <c r="T48" s="33">
        <v>11</v>
      </c>
      <c r="U48" s="37" t="s">
        <v>250</v>
      </c>
      <c r="V48" s="33" t="s">
        <v>247</v>
      </c>
      <c r="W48" s="65" t="s">
        <v>512</v>
      </c>
    </row>
    <row r="49" spans="1:250" ht="24" customHeight="1" x14ac:dyDescent="0.2">
      <c r="A49" s="60">
        <f t="shared" si="9"/>
        <v>53</v>
      </c>
      <c r="B49" s="60">
        <f t="shared" si="5"/>
        <v>48</v>
      </c>
      <c r="C49" s="106">
        <v>0</v>
      </c>
      <c r="D49" s="106">
        <v>1</v>
      </c>
      <c r="E49" s="106">
        <v>0</v>
      </c>
      <c r="F49" s="106">
        <v>0</v>
      </c>
      <c r="G49" s="106">
        <v>0</v>
      </c>
      <c r="H49" s="96">
        <f t="shared" si="6"/>
        <v>1</v>
      </c>
      <c r="J49" s="28"/>
      <c r="K49" s="28"/>
      <c r="L49" s="28"/>
      <c r="M49" s="28"/>
      <c r="N49" s="10">
        <f t="shared" si="7"/>
        <v>0</v>
      </c>
      <c r="O49" s="11">
        <f t="shared" si="8"/>
        <v>1</v>
      </c>
      <c r="P49" s="42"/>
      <c r="Q49" s="31" t="s">
        <v>197</v>
      </c>
      <c r="R49" s="29" t="s">
        <v>513</v>
      </c>
      <c r="S49" s="32" t="s">
        <v>514</v>
      </c>
      <c r="T49" s="33">
        <v>11</v>
      </c>
      <c r="U49" s="39" t="s">
        <v>411</v>
      </c>
      <c r="V49" s="33" t="s">
        <v>247</v>
      </c>
      <c r="W49" s="65" t="s">
        <v>515</v>
      </c>
      <c r="IG49"/>
      <c r="IH49"/>
      <c r="II49"/>
      <c r="IJ49"/>
      <c r="IK49"/>
      <c r="IL49"/>
      <c r="IM49"/>
      <c r="IN49"/>
      <c r="IO49"/>
      <c r="IP49"/>
    </row>
    <row r="50" spans="1:250" ht="24" customHeight="1" x14ac:dyDescent="0.2">
      <c r="A50" s="60">
        <f t="shared" si="9"/>
        <v>54</v>
      </c>
      <c r="B50" s="60">
        <f t="shared" si="5"/>
        <v>49</v>
      </c>
      <c r="C50" s="106">
        <v>0</v>
      </c>
      <c r="D50" s="106">
        <v>1</v>
      </c>
      <c r="E50" s="106">
        <v>0</v>
      </c>
      <c r="F50" s="106">
        <v>0</v>
      </c>
      <c r="G50" s="106">
        <v>0</v>
      </c>
      <c r="H50" s="96">
        <f t="shared" si="6"/>
        <v>1</v>
      </c>
      <c r="J50" s="28"/>
      <c r="K50" s="28"/>
      <c r="L50" s="28"/>
      <c r="M50" s="28"/>
      <c r="N50" s="10">
        <f t="shared" si="7"/>
        <v>0</v>
      </c>
      <c r="O50" s="11">
        <f t="shared" si="8"/>
        <v>1</v>
      </c>
      <c r="P50" s="42"/>
      <c r="Q50" s="31" t="s">
        <v>214</v>
      </c>
      <c r="R50" s="29" t="s">
        <v>516</v>
      </c>
      <c r="S50" s="32" t="s">
        <v>517</v>
      </c>
      <c r="T50" s="33">
        <v>11</v>
      </c>
      <c r="U50" s="38"/>
      <c r="V50" s="33"/>
      <c r="W50" s="65"/>
      <c r="IG50"/>
      <c r="IH50"/>
      <c r="II50"/>
      <c r="IJ50"/>
      <c r="IK50"/>
      <c r="IL50"/>
      <c r="IM50"/>
      <c r="IN50"/>
      <c r="IO50"/>
      <c r="IP50"/>
    </row>
    <row r="51" spans="1:250" ht="35.25" customHeight="1" x14ac:dyDescent="0.2">
      <c r="A51" s="60">
        <f t="shared" si="9"/>
        <v>55</v>
      </c>
      <c r="B51" s="60">
        <f t="shared" si="5"/>
        <v>50</v>
      </c>
      <c r="C51" s="106">
        <v>0</v>
      </c>
      <c r="D51" s="106">
        <v>1</v>
      </c>
      <c r="E51" s="106">
        <v>0</v>
      </c>
      <c r="F51" s="106">
        <v>0</v>
      </c>
      <c r="G51" s="106">
        <v>0</v>
      </c>
      <c r="H51" s="96">
        <f t="shared" si="6"/>
        <v>1</v>
      </c>
      <c r="J51" s="28"/>
      <c r="K51" s="28"/>
      <c r="L51" s="28"/>
      <c r="M51" s="28"/>
      <c r="N51" s="10">
        <f t="shared" si="7"/>
        <v>0</v>
      </c>
      <c r="O51" s="11">
        <f t="shared" si="8"/>
        <v>1</v>
      </c>
      <c r="P51" s="42"/>
      <c r="Q51" s="29" t="s">
        <v>160</v>
      </c>
      <c r="R51" s="29" t="s">
        <v>518</v>
      </c>
      <c r="S51" s="32" t="s">
        <v>519</v>
      </c>
      <c r="T51" s="33">
        <v>11</v>
      </c>
      <c r="U51" s="38" t="s">
        <v>426</v>
      </c>
      <c r="V51" s="33" t="s">
        <v>268</v>
      </c>
      <c r="W51" s="65" t="s">
        <v>520</v>
      </c>
      <c r="IG51"/>
      <c r="IH51"/>
      <c r="II51"/>
      <c r="IJ51"/>
      <c r="IK51"/>
      <c r="IL51"/>
      <c r="IM51"/>
      <c r="IN51"/>
      <c r="IO51"/>
      <c r="IP51"/>
    </row>
    <row r="52" spans="1:250" ht="24" customHeight="1" x14ac:dyDescent="0.2">
      <c r="A52" s="60">
        <f t="shared" si="9"/>
        <v>56</v>
      </c>
      <c r="B52" s="60">
        <f t="shared" si="5"/>
        <v>51</v>
      </c>
      <c r="C52" s="106">
        <v>1</v>
      </c>
      <c r="D52" s="106">
        <v>0</v>
      </c>
      <c r="E52" s="106">
        <v>0</v>
      </c>
      <c r="F52" s="106">
        <v>0</v>
      </c>
      <c r="G52" s="106">
        <v>0</v>
      </c>
      <c r="H52" s="96">
        <f t="shared" si="6"/>
        <v>1</v>
      </c>
      <c r="J52" s="28"/>
      <c r="K52" s="28"/>
      <c r="L52" s="28"/>
      <c r="M52" s="28"/>
      <c r="N52" s="10">
        <f t="shared" si="7"/>
        <v>0</v>
      </c>
      <c r="O52" s="11">
        <f t="shared" si="8"/>
        <v>1</v>
      </c>
      <c r="P52" s="42"/>
      <c r="Q52" s="31" t="s">
        <v>222</v>
      </c>
      <c r="R52" s="29" t="s">
        <v>521</v>
      </c>
      <c r="S52" s="32" t="s">
        <v>522</v>
      </c>
      <c r="T52" s="33">
        <v>11</v>
      </c>
      <c r="U52" s="39" t="s">
        <v>523</v>
      </c>
      <c r="V52" s="33" t="s">
        <v>247</v>
      </c>
      <c r="W52" s="65" t="s">
        <v>524</v>
      </c>
      <c r="IG52"/>
      <c r="IH52"/>
      <c r="II52"/>
      <c r="IJ52"/>
      <c r="IK52"/>
      <c r="IL52"/>
      <c r="IM52"/>
      <c r="IN52"/>
      <c r="IO52"/>
      <c r="IP52"/>
    </row>
    <row r="53" spans="1:250" ht="24" customHeight="1" x14ac:dyDescent="0.2">
      <c r="A53" s="60">
        <f t="shared" si="9"/>
        <v>57</v>
      </c>
      <c r="B53" s="60">
        <f t="shared" si="5"/>
        <v>52</v>
      </c>
      <c r="C53" s="106">
        <v>0</v>
      </c>
      <c r="D53" s="106">
        <v>1</v>
      </c>
      <c r="E53" s="106">
        <v>0</v>
      </c>
      <c r="F53" s="106">
        <v>0</v>
      </c>
      <c r="G53" s="106">
        <v>0</v>
      </c>
      <c r="H53" s="96">
        <f t="shared" si="6"/>
        <v>1</v>
      </c>
      <c r="J53" s="28"/>
      <c r="K53" s="28"/>
      <c r="L53" s="28"/>
      <c r="M53" s="28"/>
      <c r="N53" s="10">
        <f t="shared" si="7"/>
        <v>0</v>
      </c>
      <c r="O53" s="11">
        <f t="shared" si="8"/>
        <v>1</v>
      </c>
      <c r="P53" s="42"/>
      <c r="Q53" s="31" t="s">
        <v>44</v>
      </c>
      <c r="R53" s="29" t="s">
        <v>525</v>
      </c>
      <c r="S53" s="32" t="s">
        <v>526</v>
      </c>
      <c r="T53" s="33">
        <v>11</v>
      </c>
      <c r="U53" s="38" t="s">
        <v>426</v>
      </c>
      <c r="V53" s="33" t="s">
        <v>247</v>
      </c>
      <c r="W53" s="65" t="s">
        <v>527</v>
      </c>
      <c r="IG53"/>
      <c r="IH53"/>
      <c r="II53"/>
      <c r="IJ53"/>
      <c r="IK53"/>
      <c r="IL53"/>
      <c r="IM53"/>
      <c r="IN53"/>
      <c r="IO53"/>
      <c r="IP53"/>
    </row>
    <row r="54" spans="1:250" ht="24" customHeight="1" x14ac:dyDescent="0.2">
      <c r="A54" s="60">
        <f t="shared" si="9"/>
        <v>58</v>
      </c>
      <c r="B54" s="60">
        <f t="shared" si="5"/>
        <v>53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96">
        <f t="shared" si="6"/>
        <v>0</v>
      </c>
      <c r="J54" s="28"/>
      <c r="K54" s="28"/>
      <c r="L54" s="28"/>
      <c r="M54" s="28"/>
      <c r="N54" s="10">
        <f t="shared" si="7"/>
        <v>0</v>
      </c>
      <c r="O54" s="11">
        <f t="shared" si="8"/>
        <v>0</v>
      </c>
      <c r="P54" s="42"/>
      <c r="Q54" s="32" t="s">
        <v>59</v>
      </c>
      <c r="R54" s="29" t="s">
        <v>528</v>
      </c>
      <c r="S54" s="32" t="s">
        <v>529</v>
      </c>
      <c r="T54" s="33">
        <v>11</v>
      </c>
      <c r="U54" s="38" t="s">
        <v>426</v>
      </c>
      <c r="V54" s="33" t="s">
        <v>268</v>
      </c>
      <c r="W54" s="65" t="s">
        <v>530</v>
      </c>
      <c r="IG54"/>
      <c r="IH54"/>
      <c r="II54"/>
      <c r="IJ54"/>
      <c r="IK54"/>
      <c r="IL54"/>
      <c r="IM54"/>
      <c r="IN54"/>
      <c r="IO54"/>
      <c r="IP54"/>
    </row>
    <row r="55" spans="1:250" ht="24" customHeight="1" x14ac:dyDescent="0.2">
      <c r="A55" s="60">
        <f t="shared" si="9"/>
        <v>59</v>
      </c>
      <c r="B55" s="60">
        <f t="shared" si="5"/>
        <v>54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96">
        <f t="shared" si="6"/>
        <v>0</v>
      </c>
      <c r="J55" s="28"/>
      <c r="K55" s="28"/>
      <c r="L55" s="28"/>
      <c r="M55" s="28"/>
      <c r="N55" s="10">
        <f t="shared" si="7"/>
        <v>0</v>
      </c>
      <c r="O55" s="11">
        <f t="shared" si="8"/>
        <v>0</v>
      </c>
      <c r="P55" s="42"/>
      <c r="Q55" s="31" t="s">
        <v>39</v>
      </c>
      <c r="R55" s="85" t="s">
        <v>531</v>
      </c>
      <c r="S55" s="32" t="s">
        <v>532</v>
      </c>
      <c r="T55" s="33">
        <v>11</v>
      </c>
      <c r="U55" s="39"/>
      <c r="V55" s="33" t="s">
        <v>260</v>
      </c>
      <c r="W55" s="65" t="s">
        <v>533</v>
      </c>
      <c r="IG55"/>
      <c r="IH55"/>
      <c r="II55"/>
      <c r="IJ55"/>
      <c r="IK55"/>
      <c r="IL55"/>
      <c r="IM55"/>
      <c r="IN55"/>
      <c r="IO55"/>
      <c r="IP55"/>
    </row>
    <row r="56" spans="1:250" ht="24" customHeight="1" x14ac:dyDescent="0.2">
      <c r="A56" s="60">
        <f t="shared" si="9"/>
        <v>60</v>
      </c>
      <c r="B56" s="60">
        <f t="shared" si="5"/>
        <v>55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96">
        <f t="shared" si="6"/>
        <v>0</v>
      </c>
      <c r="J56" s="28"/>
      <c r="K56" s="28"/>
      <c r="L56" s="28"/>
      <c r="M56" s="28"/>
      <c r="N56" s="10">
        <f t="shared" si="7"/>
        <v>0</v>
      </c>
      <c r="O56" s="11">
        <f t="shared" si="8"/>
        <v>0</v>
      </c>
      <c r="P56" s="42"/>
      <c r="Q56" s="29" t="s">
        <v>353</v>
      </c>
      <c r="R56" s="29" t="s">
        <v>534</v>
      </c>
      <c r="S56" s="32" t="s">
        <v>535</v>
      </c>
      <c r="T56" s="33">
        <v>11</v>
      </c>
      <c r="U56" s="39"/>
      <c r="V56" s="33"/>
      <c r="W56" s="65"/>
      <c r="IG56"/>
      <c r="IH56"/>
      <c r="II56"/>
      <c r="IJ56"/>
      <c r="IK56"/>
      <c r="IL56"/>
      <c r="IM56"/>
      <c r="IN56"/>
      <c r="IO56"/>
      <c r="IP56"/>
    </row>
    <row r="57" spans="1:250" ht="24" customHeight="1" x14ac:dyDescent="0.2">
      <c r="A57" s="60">
        <f t="shared" si="9"/>
        <v>61</v>
      </c>
      <c r="B57" s="60">
        <f t="shared" si="5"/>
        <v>56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96">
        <f t="shared" si="6"/>
        <v>0</v>
      </c>
      <c r="J57" s="28"/>
      <c r="K57" s="28"/>
      <c r="L57" s="28"/>
      <c r="M57" s="28"/>
      <c r="N57" s="10">
        <f t="shared" si="7"/>
        <v>0</v>
      </c>
      <c r="O57" s="11">
        <f t="shared" si="8"/>
        <v>0</v>
      </c>
      <c r="P57" s="42"/>
      <c r="Q57" s="31" t="s">
        <v>148</v>
      </c>
      <c r="R57" s="29" t="s">
        <v>536</v>
      </c>
      <c r="S57" s="32" t="s">
        <v>537</v>
      </c>
      <c r="T57" s="33">
        <v>11</v>
      </c>
      <c r="U57" s="38" t="s">
        <v>426</v>
      </c>
      <c r="V57" s="33" t="s">
        <v>247</v>
      </c>
      <c r="W57" s="65" t="s">
        <v>538</v>
      </c>
      <c r="IG57"/>
      <c r="IH57"/>
      <c r="II57"/>
      <c r="IJ57"/>
      <c r="IK57"/>
      <c r="IL57"/>
      <c r="IM57"/>
      <c r="IN57"/>
      <c r="IO57"/>
      <c r="IP57"/>
    </row>
    <row r="58" spans="1:250" ht="24" customHeight="1" x14ac:dyDescent="0.2">
      <c r="A58" s="60">
        <f t="shared" si="9"/>
        <v>62</v>
      </c>
      <c r="B58" s="60">
        <f t="shared" si="5"/>
        <v>57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96">
        <f t="shared" si="6"/>
        <v>0</v>
      </c>
      <c r="J58" s="28"/>
      <c r="K58" s="28"/>
      <c r="L58" s="28"/>
      <c r="M58" s="28"/>
      <c r="N58" s="10">
        <f t="shared" si="7"/>
        <v>0</v>
      </c>
      <c r="O58" s="11">
        <f t="shared" si="8"/>
        <v>0</v>
      </c>
      <c r="P58" s="42"/>
      <c r="Q58" s="31" t="s">
        <v>190</v>
      </c>
      <c r="R58" s="29" t="s">
        <v>539</v>
      </c>
      <c r="S58" s="32" t="s">
        <v>540</v>
      </c>
      <c r="T58" s="33">
        <v>11</v>
      </c>
      <c r="U58" s="37" t="s">
        <v>250</v>
      </c>
      <c r="V58" s="33" t="s">
        <v>247</v>
      </c>
      <c r="W58" s="65" t="s">
        <v>541</v>
      </c>
      <c r="IG58"/>
      <c r="IH58"/>
      <c r="II58"/>
      <c r="IJ58"/>
      <c r="IK58"/>
      <c r="IL58"/>
      <c r="IM58"/>
      <c r="IN58"/>
      <c r="IO58"/>
      <c r="IP58"/>
    </row>
    <row r="59" spans="1:250" ht="24" customHeight="1" x14ac:dyDescent="0.2">
      <c r="A59" s="60">
        <f t="shared" si="9"/>
        <v>63</v>
      </c>
      <c r="B59" s="60">
        <f t="shared" si="5"/>
        <v>58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96">
        <f t="shared" si="6"/>
        <v>0</v>
      </c>
      <c r="J59" s="28"/>
      <c r="K59" s="28"/>
      <c r="L59" s="28"/>
      <c r="M59" s="28"/>
      <c r="N59" s="10">
        <f t="shared" si="7"/>
        <v>0</v>
      </c>
      <c r="O59" s="11">
        <f t="shared" si="8"/>
        <v>0</v>
      </c>
      <c r="P59" s="42"/>
      <c r="Q59" s="31" t="s">
        <v>152</v>
      </c>
      <c r="R59" s="29" t="s">
        <v>542</v>
      </c>
      <c r="S59" s="32" t="s">
        <v>543</v>
      </c>
      <c r="T59" s="33">
        <v>11</v>
      </c>
      <c r="U59" s="38" t="s">
        <v>426</v>
      </c>
      <c r="V59" s="33" t="s">
        <v>247</v>
      </c>
      <c r="W59" s="65" t="s">
        <v>544</v>
      </c>
      <c r="IG59"/>
      <c r="IH59"/>
      <c r="II59"/>
      <c r="IJ59"/>
      <c r="IK59"/>
      <c r="IL59"/>
      <c r="IM59"/>
      <c r="IN59"/>
      <c r="IO59"/>
      <c r="IP59"/>
    </row>
    <row r="60" spans="1:250" ht="24" customHeight="1" x14ac:dyDescent="0.2">
      <c r="A60" s="60">
        <f t="shared" si="9"/>
        <v>64</v>
      </c>
      <c r="B60" s="60">
        <f t="shared" si="5"/>
        <v>59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18">
        <f t="shared" si="6"/>
        <v>0</v>
      </c>
      <c r="J60" s="28"/>
      <c r="K60" s="28"/>
      <c r="L60" s="28"/>
      <c r="M60" s="28"/>
      <c r="N60" s="10">
        <f t="shared" si="7"/>
        <v>0</v>
      </c>
      <c r="O60" s="11">
        <f t="shared" si="8"/>
        <v>0</v>
      </c>
      <c r="P60" s="42"/>
      <c r="Q60" s="68" t="s">
        <v>75</v>
      </c>
      <c r="R60" s="89" t="s">
        <v>545</v>
      </c>
      <c r="S60" s="45" t="s">
        <v>546</v>
      </c>
      <c r="T60" s="27">
        <v>11</v>
      </c>
      <c r="U60" s="119" t="s">
        <v>250</v>
      </c>
      <c r="V60" s="27" t="s">
        <v>247</v>
      </c>
      <c r="W60" s="69" t="s">
        <v>547</v>
      </c>
      <c r="IG60"/>
      <c r="IH60"/>
      <c r="II60"/>
      <c r="IJ60"/>
      <c r="IK60"/>
      <c r="IL60"/>
      <c r="IM60"/>
      <c r="IN60"/>
      <c r="IO60"/>
      <c r="IP60"/>
    </row>
    <row r="61" spans="1:250" ht="33.75" customHeight="1" x14ac:dyDescent="0.2">
      <c r="A61" s="60">
        <f t="shared" si="9"/>
        <v>65</v>
      </c>
      <c r="B61" s="60">
        <f t="shared" si="5"/>
        <v>60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96">
        <f t="shared" si="6"/>
        <v>0</v>
      </c>
      <c r="J61" s="28"/>
      <c r="K61" s="28"/>
      <c r="L61" s="28"/>
      <c r="M61" s="28"/>
      <c r="N61" s="10">
        <f t="shared" si="7"/>
        <v>0</v>
      </c>
      <c r="O61" s="11">
        <f t="shared" si="8"/>
        <v>0</v>
      </c>
      <c r="P61" s="42"/>
      <c r="Q61" s="31" t="s">
        <v>79</v>
      </c>
      <c r="R61" s="29" t="s">
        <v>548</v>
      </c>
      <c r="S61" s="32" t="s">
        <v>323</v>
      </c>
      <c r="T61" s="33">
        <v>11</v>
      </c>
      <c r="U61" s="38" t="s">
        <v>426</v>
      </c>
      <c r="V61" s="33" t="s">
        <v>247</v>
      </c>
      <c r="W61" s="65" t="s">
        <v>324</v>
      </c>
      <c r="IG61"/>
      <c r="IH61"/>
      <c r="II61"/>
      <c r="IJ61"/>
      <c r="IK61"/>
      <c r="IL61"/>
      <c r="IM61"/>
      <c r="IN61"/>
      <c r="IO61"/>
      <c r="IP61"/>
    </row>
    <row r="62" spans="1:250" ht="24" customHeight="1" thickBot="1" x14ac:dyDescent="0.25">
      <c r="A62" s="60">
        <f t="shared" si="9"/>
        <v>66</v>
      </c>
      <c r="B62" s="75">
        <f t="shared" si="5"/>
        <v>61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1">
        <f t="shared" si="6"/>
        <v>0</v>
      </c>
      <c r="J62" s="28"/>
      <c r="K62" s="28"/>
      <c r="L62" s="28"/>
      <c r="M62" s="28"/>
      <c r="N62" s="10">
        <f t="shared" si="7"/>
        <v>0</v>
      </c>
      <c r="O62" s="11">
        <f t="shared" si="8"/>
        <v>0</v>
      </c>
      <c r="P62" s="42"/>
      <c r="Q62" s="90" t="s">
        <v>231</v>
      </c>
      <c r="R62" s="90" t="s">
        <v>549</v>
      </c>
      <c r="S62" s="81" t="s">
        <v>550</v>
      </c>
      <c r="T62" s="82">
        <v>11</v>
      </c>
      <c r="U62" s="122" t="s">
        <v>250</v>
      </c>
      <c r="V62" s="82" t="s">
        <v>247</v>
      </c>
      <c r="W62" s="84" t="s">
        <v>551</v>
      </c>
      <c r="IG62"/>
      <c r="IH62"/>
      <c r="II62"/>
      <c r="IJ62"/>
      <c r="IK62"/>
      <c r="IL62"/>
      <c r="IM62"/>
      <c r="IN62"/>
      <c r="IO62"/>
      <c r="IP62"/>
    </row>
    <row r="63" spans="1:250" x14ac:dyDescent="0.2">
      <c r="C63" s="1" t="s">
        <v>675</v>
      </c>
      <c r="N63" s="1" t="s">
        <v>676</v>
      </c>
      <c r="R63" s="147" t="s">
        <v>677</v>
      </c>
      <c r="S63" s="146" t="s">
        <v>678</v>
      </c>
    </row>
    <row r="66" spans="17:17" x14ac:dyDescent="0.2">
      <c r="Q66" s="146"/>
    </row>
  </sheetData>
  <autoFilter ref="A1:IP62">
    <sortState ref="A2:IP62">
      <sortCondition descending="1" ref="O1:O62"/>
    </sortState>
  </autoFilter>
  <pageMargins left="0.26041666666666669" right="0.26041666666666669" top="0.62992125984251968" bottom="0.23622047244094491" header="0.19685039370078741" footer="0.31496062992125984"/>
  <pageSetup paperSize="9" orientation="landscape" horizontalDpi="0" verticalDpi="0" r:id="rId1"/>
  <headerFooter>
    <oddHeader>&amp;L19,27.01.2020&amp;CПротокол результатів  
ІІІ (обласного) етапу Всеукраїнської учнівської олімпіади з математики&amp;R11 клас
МАХ - 63 бали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7</vt:lpstr>
      <vt:lpstr>8</vt:lpstr>
      <vt:lpstr>9</vt:lpstr>
      <vt:lpstr>10</vt:lpstr>
      <vt:lpstr>11</vt:lpstr>
      <vt:lpstr>'10'!Заголовки_для_печати</vt:lpstr>
      <vt:lpstr>'11'!Заголовки_для_печати</vt:lpstr>
      <vt:lpstr>'7'!Заголовки_для_печати</vt:lpstr>
      <vt:lpstr>'8'!Заголовки_для_печати</vt:lpstr>
      <vt:lpstr>'9'!Заголовки_для_печати</vt:lpstr>
      <vt:lpstr>'7'!Область_печати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</dc:creator>
  <cp:lastModifiedBy>Svetlana</cp:lastModifiedBy>
  <cp:lastPrinted>2020-01-30T13:31:11Z</cp:lastPrinted>
  <dcterms:created xsi:type="dcterms:W3CDTF">2007-05-01T09:47:44Z</dcterms:created>
  <dcterms:modified xsi:type="dcterms:W3CDTF">2020-02-04T07:29:32Z</dcterms:modified>
</cp:coreProperties>
</file>